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DBE33E98-E490-498D-A550-D2E16DF758CA}" xr6:coauthVersionLast="47" xr6:coauthVersionMax="47" xr10:uidLastSave="{00000000-0000-0000-0000-000000000000}"/>
  <bookViews>
    <workbookView xWindow="-120" yWindow="-120" windowWidth="29040" windowHeight="15720" activeTab="4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3" i="20" l="1"/>
  <c r="D23" i="20"/>
  <c r="F22" i="20"/>
  <c r="F23" i="20" s="1"/>
  <c r="E22" i="20"/>
  <c r="D22" i="20"/>
  <c r="F14" i="20"/>
  <c r="E14" i="20"/>
  <c r="D14" i="20"/>
  <c r="F11" i="20"/>
  <c r="F15" i="20" s="1"/>
  <c r="E11" i="20"/>
  <c r="E15" i="20" s="1"/>
  <c r="D11" i="20"/>
  <c r="D15" i="20" s="1"/>
  <c r="L18" i="16" l="1"/>
  <c r="M18" i="16"/>
  <c r="N18" i="16"/>
  <c r="L64" i="16"/>
  <c r="M64" i="16"/>
  <c r="N64" i="16"/>
  <c r="L88" i="16"/>
  <c r="M88" i="16"/>
  <c r="N88" i="16"/>
  <c r="L51" i="16"/>
  <c r="L82" i="16"/>
  <c r="M82" i="16"/>
  <c r="N82" i="16"/>
  <c r="L26" i="16"/>
  <c r="M26" i="16"/>
  <c r="N26" i="16"/>
  <c r="H9" i="15"/>
  <c r="I9" i="15"/>
  <c r="G9" i="15"/>
  <c r="L73" i="16"/>
  <c r="M73" i="16"/>
  <c r="N73" i="16"/>
  <c r="L57" i="16"/>
  <c r="M57" i="16"/>
  <c r="N57" i="16"/>
  <c r="L33" i="16"/>
  <c r="M33" i="16"/>
  <c r="N33" i="16"/>
  <c r="I8" i="15"/>
  <c r="H8" i="15"/>
  <c r="G8" i="15"/>
  <c r="L79" i="16" l="1"/>
  <c r="M79" i="16"/>
  <c r="N79" i="16"/>
  <c r="M51" i="16"/>
  <c r="N51" i="16"/>
  <c r="L45" i="16"/>
  <c r="M45" i="16"/>
  <c r="N45" i="16"/>
  <c r="L22" i="16"/>
  <c r="M22" i="16"/>
  <c r="N22" i="16"/>
  <c r="L70" i="16" l="1"/>
  <c r="M70" i="16"/>
  <c r="N70" i="16"/>
  <c r="L91" i="16"/>
  <c r="L92" i="16" s="1"/>
  <c r="M91" i="16"/>
  <c r="M92" i="16" s="1"/>
  <c r="N91" i="16"/>
  <c r="N92" i="16" s="1"/>
  <c r="L67" i="16" l="1"/>
  <c r="L74" i="16" s="1"/>
  <c r="M67" i="16"/>
  <c r="M74" i="16" s="1"/>
  <c r="N67" i="16"/>
  <c r="N74" i="16" s="1"/>
  <c r="L58" i="16" l="1"/>
  <c r="N58" i="16"/>
  <c r="N93" i="16" s="1"/>
  <c r="M58" i="16"/>
  <c r="M93" i="16" s="1"/>
  <c r="J10" i="12"/>
  <c r="E10" i="12"/>
  <c r="L93" i="16" l="1"/>
  <c r="N6" i="12" s="1"/>
  <c r="D6" i="12"/>
  <c r="I6" i="12"/>
  <c r="E11" i="12"/>
  <c r="J11" i="12"/>
</calcChain>
</file>

<file path=xl/sharedStrings.xml><?xml version="1.0" encoding="utf-8"?>
<sst xmlns="http://schemas.openxmlformats.org/spreadsheetml/2006/main" count="555" uniqueCount="343">
  <si>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</si>
  <si>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</si>
  <si>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</si>
  <si>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</si>
  <si>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</si>
  <si>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</si>
  <si>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</si>
  <si>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</si>
  <si>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</si>
  <si>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</si>
  <si>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</si>
  <si>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</si>
  <si>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</si>
  <si>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</si>
  <si>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</si>
  <si>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</si>
  <si>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</si>
  <si>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</si>
  <si>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</si>
  <si>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</si>
  <si>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</si>
  <si>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</si>
  <si>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</si>
  <si>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</si>
  <si>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</si>
  <si>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</si>
  <si>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</si>
  <si>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</si>
  <si>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</si>
  <si>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</si>
  <si>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</si>
  <si>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</si>
  <si>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</si>
  <si>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</si>
  <si>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</si>
  <si>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</si>
  <si>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</si>
  <si>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</si>
  <si>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</si>
  <si>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</si>
  <si>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</si>
  <si>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</si>
  <si>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</si>
  <si>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</si>
  <si>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</si>
  <si>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</si>
  <si>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</si>
  <si>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</si>
  <si>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</si>
  <si>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</si>
  <si>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</si>
  <si>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</si>
  <si>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</si>
  <si>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</si>
  <si>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</si>
  <si>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</si>
  <si>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</si>
  <si>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</si>
  <si>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</si>
  <si>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</si>
  <si>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</si>
  <si>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</si>
  <si>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</si>
  <si>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</si>
  <si>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</si>
  <si>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</si>
  <si>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</si>
  <si>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</si>
  <si>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</si>
  <si>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</si>
  <si>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</si>
  <si>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</si>
  <si>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</si>
  <si>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</si>
  <si>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</si>
  <si>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</si>
  <si>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</si>
  <si>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</si>
  <si>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</si>
  <si>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</si>
  <si>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</si>
  <si>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</si>
  <si>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</si>
  <si>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</si>
  <si>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</si>
  <si>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</si>
  <si>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</si>
  <si>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</si>
  <si>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</si>
  <si>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</si>
  <si>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</si>
  <si>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</si>
  <si>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</si>
  <si>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</si>
  <si>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</si>
  <si>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</si>
  <si>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</si>
  <si>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</si>
  <si>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</si>
  <si>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</si>
  <si>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</si>
  <si>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</si>
  <si>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</si>
  <si>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</si>
  <si>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</si>
  <si>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</si>
  <si>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</si>
  <si>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</si>
  <si>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</si>
  <si>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</si>
  <si>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</si>
  <si>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</si>
  <si>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</si>
  <si>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</si>
  <si>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</si>
  <si>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</si>
  <si>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</si>
  <si>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</si>
  <si>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</si>
  <si>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</si>
  <si>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</si>
  <si>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</si>
  <si>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</si>
  <si>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</si>
  <si>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</si>
  <si>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</si>
  <si>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</si>
  <si>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</si>
  <si>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</si>
  <si>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</si>
  <si>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</si>
  <si>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</si>
  <si>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</si>
  <si>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</si>
  <si>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</si>
  <si>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</si>
  <si>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</si>
  <si>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</si>
  <si>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</si>
  <si>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</si>
  <si>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</si>
  <si>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</si>
  <si>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</si>
  <si>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</si>
  <si>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</si>
  <si>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</si>
  <si>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</si>
  <si>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</si>
  <si>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</si>
  <si>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</si>
  <si>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</si>
  <si>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</si>
  <si>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</si>
  <si>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</si>
  <si>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</si>
  <si>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</si>
  <si>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</si>
  <si>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</si>
  <si>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</si>
  <si>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</si>
  <si>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</si>
  <si>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</si>
  <si>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</si>
  <si>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</si>
  <si>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</si>
  <si>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</si>
  <si>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</si>
  <si>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</si>
  <si>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</si>
  <si>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</si>
  <si>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</si>
  <si>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</si>
  <si>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</si>
  <si>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</si>
  <si>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</si>
  <si>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</si>
  <si>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</si>
  <si>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</si>
  <si>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</si>
  <si>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</si>
  <si>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</si>
  <si>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</si>
  <si>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</si>
  <si>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</si>
  <si>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</si>
  <si>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</si>
  <si>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</si>
  <si>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</si>
  <si>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</si>
  <si>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</si>
  <si>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</si>
  <si>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</si>
  <si>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</si>
  <si>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</si>
  <si>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</si>
  <si>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</si>
  <si>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</si>
  <si>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Babylon Hotel</t>
  </si>
  <si>
    <t>HBAY</t>
  </si>
  <si>
    <t>Ameen Al-Iraq Islamic Bank</t>
  </si>
  <si>
    <t>BAME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</si>
  <si>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</si>
  <si>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</si>
  <si>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</si>
  <si>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</si>
  <si>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</si>
  <si>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</si>
  <si>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</si>
  <si>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</si>
  <si>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</si>
  <si>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</si>
  <si>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</si>
  <si>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</si>
  <si>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</si>
  <si>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</si>
  <si>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</si>
  <si>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</si>
  <si>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</si>
  <si>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</si>
  <si>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</si>
  <si>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</si>
  <si>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</si>
  <si>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</si>
  <si>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</si>
  <si>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</si>
  <si>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</si>
  <si>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</si>
  <si>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</si>
  <si>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</si>
  <si>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</si>
  <si>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</si>
  <si>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</si>
  <si>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</si>
  <si>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</si>
  <si>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</si>
  <si>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</si>
  <si>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</si>
  <si>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</si>
  <si>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</si>
  <si>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</si>
  <si>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</si>
  <si>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</si>
  <si>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</si>
  <si>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</si>
  <si>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</si>
  <si>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</si>
  <si>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</si>
  <si>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</si>
  <si>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</si>
  <si>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</si>
  <si>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</si>
  <si>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</si>
  <si>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</si>
  <si>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</si>
  <si>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</si>
  <si>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</si>
  <si>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</si>
  <si>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</si>
  <si>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</si>
  <si>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</si>
  <si>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</si>
  <si>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</si>
  <si>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</si>
  <si>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</si>
  <si>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</si>
  <si>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</si>
  <si>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</si>
  <si>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</si>
  <si>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</si>
  <si>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</si>
  <si>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</si>
  <si>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</si>
  <si>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</si>
  <si>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</si>
  <si>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</si>
  <si>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</si>
  <si>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</si>
  <si>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</si>
  <si>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</si>
  <si>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</si>
  <si>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</si>
  <si>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</si>
  <si>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</si>
  <si>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</si>
  <si>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</si>
  <si>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</si>
  <si>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</si>
  <si>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Investment Bank of Iraq</t>
  </si>
  <si>
    <t>BIBI</t>
  </si>
  <si>
    <t>Total of Agricultural Sector</t>
  </si>
  <si>
    <t>ABAP</t>
  </si>
  <si>
    <t xml:space="preserve">Babil Animal &amp; Vegetable Production 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</si>
  <si>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</si>
  <si>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</si>
  <si>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</si>
  <si>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</si>
  <si>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</si>
  <si>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</si>
  <si>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</si>
  <si>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</si>
  <si>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</si>
  <si>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</si>
  <si>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BQUR</t>
  </si>
  <si>
    <t>Al-Qurtas Islamic Bank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</si>
  <si>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</si>
  <si>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</si>
  <si>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</si>
  <si>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</si>
  <si>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</si>
  <si>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</si>
  <si>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</si>
  <si>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</si>
  <si>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</si>
  <si>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</si>
  <si>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</si>
  <si>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</si>
  <si>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Total Of Banks Sector</t>
  </si>
  <si>
    <t xml:space="preserve">Total </t>
  </si>
  <si>
    <t>Kirkuk producing constructional materials</t>
  </si>
  <si>
    <t>IKFP</t>
  </si>
  <si>
    <t xml:space="preserve">Iraqi Agricultural Products </t>
  </si>
  <si>
    <t>AIRP</t>
  </si>
  <si>
    <t xml:space="preserve">Undisclosed Platform Companies Bulletin No (219) </t>
  </si>
  <si>
    <t>Second Platform Market Bulletin No (219)</t>
  </si>
  <si>
    <t xml:space="preserve">Regular Market Bulletin No (219) </t>
  </si>
  <si>
    <t>Sunday 7/12/2025</t>
  </si>
  <si>
    <t xml:space="preserve">OTC Platform Trading Bulletin No (219) </t>
  </si>
  <si>
    <t>Iraq Stock Exchange not trading companies of Sunday 7/12/2025</t>
  </si>
  <si>
    <t>ISX Trading Indices of Sunday 7/12/2025</t>
  </si>
  <si>
    <t>Bulletin No (219)</t>
  </si>
  <si>
    <t>Non Iraqis' Bulletin  Sunday    Dec   7   2025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</si>
  <si>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</si>
  <si>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</si>
  <si>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</si>
  <si>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</si>
  <si>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</si>
  <si>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>Al-Mansour Bank</t>
  </si>
  <si>
    <t>Total Bank sector</t>
  </si>
  <si>
    <t>Industry Sector</t>
  </si>
  <si>
    <t>Metallic Industries and Bicycles Industries</t>
  </si>
  <si>
    <t>Total Industry sector</t>
  </si>
  <si>
    <t>Non Iraqi Trading of Undisclosed Platform (Sell)</t>
  </si>
  <si>
    <t xml:space="preserve">Al -HiLal Industries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</si>
</sst>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b/>
      <sz val="12"/>
      <color rgb="FFFF0000"/>
      <name val="Calibri"/>
      <family val="2"/>
    </font>
    <font>
      <sz val="12"/>
      <color theme="3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sz val="11"/>
      <color theme="3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1"/>
      <color theme="3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6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38" applyNumberFormat="0" applyAlignment="0" applyProtection="0"/>
    <xf numFmtId="0" fontId="20" fillId="11" borderId="41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35" applyNumberFormat="0" applyFill="0" applyAlignment="0" applyProtection="0"/>
    <xf numFmtId="0" fontId="24" fillId="0" borderId="36" applyNumberFormat="0" applyFill="0" applyAlignment="0" applyProtection="0"/>
    <xf numFmtId="0" fontId="25" fillId="0" borderId="37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38" applyNumberFormat="0" applyAlignment="0" applyProtection="0"/>
    <xf numFmtId="0" fontId="27" fillId="0" borderId="40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29" fillId="10" borderId="39" applyNumberFormat="0" applyAlignment="0" applyProtection="0"/>
    <xf numFmtId="0" fontId="30" fillId="0" borderId="0" applyNumberFormat="0" applyFill="0" applyBorder="0" applyAlignment="0" applyProtection="0"/>
    <xf numFmtId="0" fontId="31" fillId="0" borderId="43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5" applyNumberFormat="0" applyFill="0" applyAlignment="0" applyProtection="0"/>
    <xf numFmtId="0" fontId="36" fillId="0" borderId="36" applyNumberFormat="0" applyFill="0" applyAlignment="0" applyProtection="0"/>
    <xf numFmtId="0" fontId="33" fillId="0" borderId="37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38" applyNumberFormat="0" applyAlignment="0" applyProtection="0"/>
    <xf numFmtId="0" fontId="40" fillId="10" borderId="39" applyNumberFormat="0" applyAlignment="0" applyProtection="0"/>
    <xf numFmtId="0" fontId="41" fillId="10" borderId="38" applyNumberFormat="0" applyAlignment="0" applyProtection="0"/>
    <xf numFmtId="0" fontId="42" fillId="0" borderId="40" applyNumberFormat="0" applyFill="0" applyAlignment="0" applyProtection="0"/>
    <xf numFmtId="0" fontId="43" fillId="11" borderId="41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43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54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38" applyNumberFormat="0" applyAlignment="0" applyProtection="0"/>
    <xf numFmtId="0" fontId="51" fillId="55" borderId="45" applyNumberFormat="0" applyAlignment="0" applyProtection="0"/>
    <xf numFmtId="0" fontId="20" fillId="11" borderId="41" applyNumberFormat="0" applyAlignment="0" applyProtection="0"/>
    <xf numFmtId="0" fontId="52" fillId="56" borderId="46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35" applyNumberFormat="0" applyFill="0" applyAlignment="0" applyProtection="0"/>
    <xf numFmtId="0" fontId="55" fillId="0" borderId="47" applyNumberFormat="0" applyFill="0" applyAlignment="0" applyProtection="0"/>
    <xf numFmtId="0" fontId="24" fillId="0" borderId="36" applyNumberFormat="0" applyFill="0" applyAlignment="0" applyProtection="0"/>
    <xf numFmtId="0" fontId="56" fillId="0" borderId="48" applyNumberFormat="0" applyFill="0" applyAlignment="0" applyProtection="0"/>
    <xf numFmtId="0" fontId="25" fillId="0" borderId="37" applyNumberFormat="0" applyFill="0" applyAlignment="0" applyProtection="0"/>
    <xf numFmtId="0" fontId="57" fillId="0" borderId="49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38" applyNumberFormat="0" applyAlignment="0" applyProtection="0"/>
    <xf numFmtId="0" fontId="58" fillId="42" borderId="45" applyNumberFormat="0" applyAlignment="0" applyProtection="0"/>
    <xf numFmtId="0" fontId="27" fillId="0" borderId="40" applyNumberFormat="0" applyFill="0" applyAlignment="0" applyProtection="0"/>
    <xf numFmtId="0" fontId="59" fillId="0" borderId="50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29" fillId="10" borderId="39" applyNumberFormat="0" applyAlignment="0" applyProtection="0"/>
    <xf numFmtId="0" fontId="62" fillId="55" borderId="52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43" applyNumberFormat="0" applyFill="0" applyAlignment="0" applyProtection="0"/>
    <xf numFmtId="0" fontId="64" fillId="0" borderId="53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42" applyNumberFormat="0" applyFont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55" applyNumberFormat="0" applyFont="0" applyAlignment="0" applyProtection="0"/>
    <xf numFmtId="0" fontId="51" fillId="55" borderId="68" applyNumberFormat="0" applyAlignment="0" applyProtection="0"/>
    <xf numFmtId="0" fontId="4" fillId="58" borderId="69" applyNumberFormat="0" applyFon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51" fillId="55" borderId="75" applyNumberFormat="0" applyAlignment="0" applyProtection="0"/>
    <xf numFmtId="0" fontId="4" fillId="58" borderId="76" applyNumberFormat="0" applyFont="0" applyAlignment="0" applyProtection="0"/>
    <xf numFmtId="0" fontId="64" fillId="0" borderId="78" applyNumberFormat="0" applyFill="0" applyAlignment="0" applyProtection="0"/>
    <xf numFmtId="0" fontId="62" fillId="55" borderId="77" applyNumberFormat="0" applyAlignment="0" applyProtection="0"/>
    <xf numFmtId="0" fontId="64" fillId="0" borderId="78" applyNumberFormat="0" applyFill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4" fillId="58" borderId="76" applyNumberFormat="0" applyFont="0" applyAlignment="0" applyProtection="0"/>
    <xf numFmtId="0" fontId="51" fillId="55" borderId="75" applyNumberFormat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64" fillId="0" borderId="78" applyNumberFormat="0" applyFill="0" applyAlignment="0" applyProtection="0"/>
    <xf numFmtId="0" fontId="62" fillId="55" borderId="77" applyNumberFormat="0" applyAlignment="0" applyProtection="0"/>
    <xf numFmtId="0" fontId="64" fillId="0" borderId="78" applyNumberFormat="0" applyFill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51" fillId="55" borderId="75" applyNumberFormat="0" applyAlignment="0" applyProtection="0"/>
    <xf numFmtId="0" fontId="64" fillId="0" borderId="78" applyNumberFormat="0" applyFill="0" applyAlignment="0" applyProtection="0"/>
    <xf numFmtId="0" fontId="64" fillId="0" borderId="78" applyNumberFormat="0" applyFill="0" applyAlignment="0" applyProtection="0"/>
    <xf numFmtId="0" fontId="58" fillId="42" borderId="75" applyNumberForma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62" fillId="55" borderId="77" applyNumberFormat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58" fillId="42" borderId="81" applyNumberFormat="0" applyAlignment="0" applyProtection="0"/>
    <xf numFmtId="0" fontId="51" fillId="55" borderId="81" applyNumberForma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58" fillId="42" borderId="81" applyNumberFormat="0" applyAlignment="0" applyProtection="0"/>
    <xf numFmtId="0" fontId="51" fillId="55" borderId="81" applyNumberForma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101" applyNumberFormat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2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64" fillId="0" borderId="108" applyNumberFormat="0" applyFill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8" applyNumberFormat="0" applyFill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8" applyNumberFormat="0" applyFill="0" applyAlignment="0" applyProtection="0"/>
    <xf numFmtId="0" fontId="64" fillId="0" borderId="108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62" fillId="55" borderId="107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0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5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5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47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51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</cellStyleXfs>
  <cellXfs count="338">
    <xf numFmtId="0" fontId="0" fillId="0" borderId="0" xfId="0"/>
    <xf numFmtId="0" fontId="7" fillId="0" borderId="10" xfId="1" applyFont="1" applyBorder="1" applyAlignment="1">
      <alignment vertical="center" wrapText="1"/>
    </xf>
    <xf numFmtId="0" fontId="9" fillId="0" borderId="0" xfId="0" applyFont="1"/>
    <xf numFmtId="0" fontId="6" fillId="4" borderId="30" xfId="1" applyFont="1" applyFill="1" applyBorder="1" applyAlignment="1">
      <alignment horizontal="center" vertical="center" wrapText="1"/>
    </xf>
    <xf numFmtId="0" fontId="6" fillId="4" borderId="31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10" xfId="2" applyNumberFormat="1" applyFont="1" applyBorder="1" applyAlignment="1">
      <alignment horizontal="center" vertical="center"/>
    </xf>
    <xf numFmtId="0" fontId="7" fillId="0" borderId="29" xfId="2" applyFont="1" applyBorder="1" applyAlignment="1">
      <alignment vertical="center" wrapText="1"/>
    </xf>
    <xf numFmtId="0" fontId="7" fillId="3" borderId="10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10" xfId="1" applyFont="1" applyFill="1" applyBorder="1" applyAlignment="1">
      <alignment horizontal="left" vertical="center"/>
    </xf>
    <xf numFmtId="165" fontId="6" fillId="0" borderId="10" xfId="1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1" xfId="0" applyNumberFormat="1" applyFont="1" applyBorder="1" applyAlignment="1">
      <alignment horizontal="left" indent="1"/>
    </xf>
    <xf numFmtId="2" fontId="10" fillId="0" borderId="58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10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indent="1"/>
    </xf>
    <xf numFmtId="3" fontId="5" fillId="0" borderId="11" xfId="0" applyNumberFormat="1" applyFont="1" applyBorder="1" applyAlignment="1">
      <alignment horizontal="left" vertical="center" indent="1"/>
    </xf>
    <xf numFmtId="2" fontId="70" fillId="0" borderId="10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left" indent="1"/>
    </xf>
    <xf numFmtId="2" fontId="14" fillId="0" borderId="16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1" xfId="0" applyFont="1" applyBorder="1" applyAlignment="1">
      <alignment horizontal="left" indent="1"/>
    </xf>
    <xf numFmtId="2" fontId="9" fillId="0" borderId="11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10" xfId="0" applyNumberFormat="1" applyFont="1" applyBorder="1" applyAlignment="1">
      <alignment horizontal="left" vertical="center"/>
    </xf>
    <xf numFmtId="3" fontId="70" fillId="0" borderId="10" xfId="0" applyNumberFormat="1" applyFont="1" applyBorder="1" applyAlignment="1">
      <alignment horizontal="center" vertical="center"/>
    </xf>
    <xf numFmtId="2" fontId="69" fillId="0" borderId="10" xfId="0" applyNumberFormat="1" applyFont="1" applyBorder="1" applyAlignment="1">
      <alignment horizontal="center" vertical="center"/>
    </xf>
    <xf numFmtId="2" fontId="69" fillId="0" borderId="10" xfId="0" applyNumberFormat="1" applyFont="1" applyBorder="1" applyAlignment="1">
      <alignment vertical="center"/>
    </xf>
    <xf numFmtId="0" fontId="70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4" fontId="10" fillId="3" borderId="0" xfId="0" applyNumberFormat="1" applyFont="1" applyFill="1"/>
    <xf numFmtId="3" fontId="10" fillId="3" borderId="0" xfId="0" applyNumberFormat="1" applyFont="1" applyFill="1"/>
    <xf numFmtId="3" fontId="10" fillId="3" borderId="0" xfId="0" applyNumberFormat="1" applyFont="1" applyFill="1" applyAlignment="1">
      <alignment horizontal="center"/>
    </xf>
    <xf numFmtId="3" fontId="10" fillId="3" borderId="4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8" fillId="0" borderId="10" xfId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164" fontId="8" fillId="3" borderId="79" xfId="0" applyNumberFormat="1" applyFont="1" applyFill="1" applyBorder="1" applyAlignment="1">
      <alignment horizontal="center" vertical="center"/>
    </xf>
    <xf numFmtId="4" fontId="74" fillId="3" borderId="66" xfId="0" applyNumberFormat="1" applyFont="1" applyFill="1" applyBorder="1" applyAlignment="1">
      <alignment horizontal="center" vertical="center"/>
    </xf>
    <xf numFmtId="3" fontId="8" fillId="3" borderId="79" xfId="0" applyNumberFormat="1" applyFont="1" applyFill="1" applyBorder="1" applyAlignment="1">
      <alignment horizontal="center" vertical="center"/>
    </xf>
    <xf numFmtId="0" fontId="75" fillId="3" borderId="22" xfId="0" applyFont="1" applyFill="1" applyBorder="1" applyAlignment="1">
      <alignment horizontal="center" vertical="center"/>
    </xf>
    <xf numFmtId="4" fontId="76" fillId="3" borderId="66" xfId="0" applyNumberFormat="1" applyFont="1" applyFill="1" applyBorder="1" applyAlignment="1">
      <alignment horizontal="center" vertical="center"/>
    </xf>
    <xf numFmtId="0" fontId="7" fillId="0" borderId="0" xfId="0" applyFont="1"/>
    <xf numFmtId="0" fontId="8" fillId="3" borderId="0" xfId="0" applyFont="1" applyFill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4" fontId="8" fillId="3" borderId="66" xfId="0" applyNumberFormat="1" applyFont="1" applyFill="1" applyBorder="1" applyAlignment="1">
      <alignment horizontal="center" vertical="center"/>
    </xf>
    <xf numFmtId="0" fontId="75" fillId="3" borderId="24" xfId="0" applyFont="1" applyFill="1" applyBorder="1" applyAlignment="1">
      <alignment horizontal="center" vertical="center"/>
    </xf>
    <xf numFmtId="0" fontId="75" fillId="3" borderId="0" xfId="0" applyFont="1" applyFill="1" applyAlignment="1">
      <alignment horizontal="center" vertical="center"/>
    </xf>
    <xf numFmtId="4" fontId="10" fillId="0" borderId="0" xfId="0" applyNumberFormat="1" applyFont="1"/>
    <xf numFmtId="0" fontId="75" fillId="0" borderId="59" xfId="0" applyFont="1" applyBorder="1"/>
    <xf numFmtId="0" fontId="75" fillId="0" borderId="0" xfId="0" applyFont="1"/>
    <xf numFmtId="0" fontId="8" fillId="5" borderId="86" xfId="1" applyFont="1" applyFill="1" applyBorder="1" applyAlignment="1">
      <alignment horizontal="center" vertical="center" wrapText="1"/>
    </xf>
    <xf numFmtId="0" fontId="8" fillId="5" borderId="87" xfId="1" applyFont="1" applyFill="1" applyBorder="1" applyAlignment="1">
      <alignment horizontal="center" vertical="center" wrapText="1"/>
    </xf>
    <xf numFmtId="4" fontId="8" fillId="5" borderId="87" xfId="1" applyNumberFormat="1" applyFont="1" applyFill="1" applyBorder="1" applyAlignment="1">
      <alignment horizontal="center" vertical="center" wrapText="1"/>
    </xf>
    <xf numFmtId="3" fontId="8" fillId="5" borderId="87" xfId="1" applyNumberFormat="1" applyFont="1" applyFill="1" applyBorder="1" applyAlignment="1">
      <alignment horizontal="center" vertical="center" wrapText="1"/>
    </xf>
    <xf numFmtId="3" fontId="8" fillId="5" borderId="88" xfId="1" applyNumberFormat="1" applyFont="1" applyFill="1" applyBorder="1" applyAlignment="1">
      <alignment horizontal="center" vertical="center" wrapText="1"/>
    </xf>
    <xf numFmtId="0" fontId="75" fillId="3" borderId="0" xfId="0" applyFont="1" applyFill="1"/>
    <xf numFmtId="0" fontId="8" fillId="3" borderId="10" xfId="0" applyFont="1" applyFill="1" applyBorder="1" applyAlignment="1">
      <alignment vertical="center"/>
    </xf>
    <xf numFmtId="4" fontId="8" fillId="3" borderId="85" xfId="0" applyNumberFormat="1" applyFont="1" applyFill="1" applyBorder="1" applyAlignment="1">
      <alignment horizontal="center" vertical="center"/>
    </xf>
    <xf numFmtId="0" fontId="8" fillId="3" borderId="80" xfId="0" applyFont="1" applyFill="1" applyBorder="1" applyAlignment="1">
      <alignment horizontal="center" vertical="center"/>
    </xf>
    <xf numFmtId="3" fontId="8" fillId="3" borderId="63" xfId="0" applyNumberFormat="1" applyFont="1" applyFill="1" applyBorder="1" applyAlignment="1">
      <alignment horizontal="center" vertical="center"/>
    </xf>
    <xf numFmtId="3" fontId="8" fillId="3" borderId="66" xfId="0" applyNumberFormat="1" applyFont="1" applyFill="1" applyBorder="1" applyAlignment="1">
      <alignment horizontal="center" vertical="center"/>
    </xf>
    <xf numFmtId="0" fontId="8" fillId="3" borderId="63" xfId="0" applyFont="1" applyFill="1" applyBorder="1" applyAlignment="1">
      <alignment horizontal="center" vertical="center"/>
    </xf>
    <xf numFmtId="164" fontId="8" fillId="3" borderId="66" xfId="0" applyNumberFormat="1" applyFont="1" applyFill="1" applyBorder="1" applyAlignment="1">
      <alignment horizontal="center" vertical="center"/>
    </xf>
    <xf numFmtId="0" fontId="8" fillId="3" borderId="67" xfId="0" applyFont="1" applyFill="1" applyBorder="1" applyAlignment="1">
      <alignment horizontal="center" vertical="center"/>
    </xf>
    <xf numFmtId="3" fontId="8" fillId="3" borderId="10" xfId="0" applyNumberFormat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vertical="center"/>
    </xf>
    <xf numFmtId="3" fontId="8" fillId="5" borderId="10" xfId="0" applyNumberFormat="1" applyFont="1" applyFill="1" applyBorder="1" applyAlignment="1">
      <alignment horizontal="center" vertical="center"/>
    </xf>
    <xf numFmtId="0" fontId="8" fillId="3" borderId="85" xfId="0" applyFont="1" applyFill="1" applyBorder="1" applyAlignment="1">
      <alignment vertical="center"/>
    </xf>
    <xf numFmtId="164" fontId="8" fillId="3" borderId="99" xfId="0" applyNumberFormat="1" applyFont="1" applyFill="1" applyBorder="1" applyAlignment="1">
      <alignment horizontal="center" vertical="center"/>
    </xf>
    <xf numFmtId="4" fontId="8" fillId="3" borderId="99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center" vertical="center"/>
    </xf>
    <xf numFmtId="3" fontId="8" fillId="3" borderId="99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5" fillId="3" borderId="0" xfId="0" applyNumberFormat="1" applyFont="1" applyFill="1"/>
    <xf numFmtId="4" fontId="75" fillId="3" borderId="0" xfId="0" applyNumberFormat="1" applyFont="1" applyFill="1"/>
    <xf numFmtId="3" fontId="75" fillId="3" borderId="0" xfId="0" applyNumberFormat="1" applyFont="1" applyFill="1" applyAlignment="1">
      <alignment horizontal="center"/>
    </xf>
    <xf numFmtId="0" fontId="75" fillId="3" borderId="0" xfId="0" applyFont="1" applyFill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8" fillId="3" borderId="66" xfId="0" applyFont="1" applyFill="1" applyBorder="1" applyAlignment="1">
      <alignment horizontal="left" vertical="center"/>
    </xf>
    <xf numFmtId="0" fontId="8" fillId="3" borderId="66" xfId="0" applyFont="1" applyFill="1" applyBorder="1" applyAlignment="1">
      <alignment vertical="center"/>
    </xf>
    <xf numFmtId="164" fontId="8" fillId="3" borderId="92" xfId="0" applyNumberFormat="1" applyFont="1" applyFill="1" applyBorder="1" applyAlignment="1">
      <alignment horizontal="center" vertical="center"/>
    </xf>
    <xf numFmtId="164" fontId="8" fillId="3" borderId="97" xfId="0" applyNumberFormat="1" applyFont="1" applyFill="1" applyBorder="1" applyAlignment="1">
      <alignment horizontal="center" vertical="center"/>
    </xf>
    <xf numFmtId="0" fontId="8" fillId="3" borderId="92" xfId="0" applyFont="1" applyFill="1" applyBorder="1" applyAlignment="1">
      <alignment horizontal="left" vertical="center"/>
    </xf>
    <xf numFmtId="0" fontId="8" fillId="3" borderId="92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8" fillId="3" borderId="94" xfId="0" applyFont="1" applyFill="1" applyBorder="1" applyAlignment="1">
      <alignment horizontal="center" vertical="center"/>
    </xf>
    <xf numFmtId="0" fontId="77" fillId="0" borderId="0" xfId="0" applyFont="1"/>
    <xf numFmtId="0" fontId="8" fillId="0" borderId="66" xfId="0" applyFont="1" applyBorder="1" applyAlignment="1">
      <alignment horizontal="center" vertical="center"/>
    </xf>
    <xf numFmtId="0" fontId="8" fillId="0" borderId="66" xfId="1" applyFont="1" applyBorder="1" applyAlignment="1">
      <alignment horizontal="center" vertical="center" wrapText="1"/>
    </xf>
    <xf numFmtId="3" fontId="8" fillId="0" borderId="66" xfId="1" applyNumberFormat="1" applyFont="1" applyBorder="1" applyAlignment="1">
      <alignment horizontal="center" vertical="center" wrapText="1"/>
    </xf>
    <xf numFmtId="164" fontId="8" fillId="3" borderId="146" xfId="0" applyNumberFormat="1" applyFont="1" applyFill="1" applyBorder="1" applyAlignment="1">
      <alignment horizontal="center" vertical="center"/>
    </xf>
    <xf numFmtId="0" fontId="8" fillId="3" borderId="146" xfId="0" applyFont="1" applyFill="1" applyBorder="1" applyAlignment="1">
      <alignment horizontal="left" vertical="center"/>
    </xf>
    <xf numFmtId="0" fontId="8" fillId="3" borderId="146" xfId="0" applyFont="1" applyFill="1" applyBorder="1" applyAlignment="1">
      <alignment vertical="center"/>
    </xf>
    <xf numFmtId="0" fontId="8" fillId="3" borderId="157" xfId="0" applyFont="1" applyFill="1" applyBorder="1" applyAlignment="1">
      <alignment horizontal="center" vertical="center"/>
    </xf>
    <xf numFmtId="164" fontId="8" fillId="3" borderId="156" xfId="0" applyNumberFormat="1" applyFont="1" applyFill="1" applyBorder="1" applyAlignment="1">
      <alignment horizontal="center" vertical="center"/>
    </xf>
    <xf numFmtId="3" fontId="8" fillId="3" borderId="156" xfId="0" applyNumberFormat="1" applyFont="1" applyFill="1" applyBorder="1" applyAlignment="1">
      <alignment horizontal="center" vertical="center"/>
    </xf>
    <xf numFmtId="4" fontId="8" fillId="3" borderId="156" xfId="0" applyNumberFormat="1" applyFont="1" applyFill="1" applyBorder="1" applyAlignment="1">
      <alignment horizontal="center" vertical="center"/>
    </xf>
    <xf numFmtId="0" fontId="8" fillId="3" borderId="156" xfId="0" applyFont="1" applyFill="1" applyBorder="1" applyAlignment="1">
      <alignment vertical="center"/>
    </xf>
    <xf numFmtId="0" fontId="8" fillId="3" borderId="156" xfId="0" applyFont="1" applyFill="1" applyBorder="1" applyAlignment="1">
      <alignment horizontal="left" vertical="center"/>
    </xf>
    <xf numFmtId="164" fontId="8" fillId="3" borderId="74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vertical="center"/>
    </xf>
    <xf numFmtId="0" fontId="6" fillId="4" borderId="159" xfId="1" applyFont="1" applyFill="1" applyBorder="1" applyAlignment="1">
      <alignment horizontal="center" vertical="center" wrapText="1"/>
    </xf>
    <xf numFmtId="0" fontId="6" fillId="4" borderId="160" xfId="1" applyFont="1" applyFill="1" applyBorder="1" applyAlignment="1">
      <alignment horizontal="center" vertical="center" wrapText="1"/>
    </xf>
    <xf numFmtId="3" fontId="6" fillId="4" borderId="160" xfId="1" applyNumberFormat="1" applyFont="1" applyFill="1" applyBorder="1" applyAlignment="1">
      <alignment horizontal="center" vertical="center" wrapText="1"/>
    </xf>
    <xf numFmtId="3" fontId="6" fillId="4" borderId="161" xfId="1" applyNumberFormat="1" applyFont="1" applyFill="1" applyBorder="1" applyAlignment="1">
      <alignment horizontal="center" vertical="center" wrapText="1"/>
    </xf>
    <xf numFmtId="0" fontId="8" fillId="0" borderId="163" xfId="0" applyFont="1" applyBorder="1" applyAlignment="1">
      <alignment horizontal="left" vertical="center"/>
    </xf>
    <xf numFmtId="0" fontId="8" fillId="0" borderId="163" xfId="0" applyFont="1" applyBorder="1" applyAlignment="1">
      <alignment horizontal="center" vertical="center"/>
    </xf>
    <xf numFmtId="165" fontId="78" fillId="0" borderId="163" xfId="0" applyNumberFormat="1" applyFont="1" applyBorder="1" applyAlignment="1">
      <alignment horizontal="center" vertical="center"/>
    </xf>
    <xf numFmtId="3" fontId="78" fillId="0" borderId="163" xfId="0" applyNumberFormat="1" applyFont="1" applyBorder="1" applyAlignment="1">
      <alignment horizontal="center" vertical="center"/>
    </xf>
    <xf numFmtId="0" fontId="8" fillId="0" borderId="164" xfId="1" applyFont="1" applyBorder="1" applyAlignment="1">
      <alignment vertical="center"/>
    </xf>
    <xf numFmtId="3" fontId="8" fillId="0" borderId="163" xfId="0" applyNumberFormat="1" applyFont="1" applyBorder="1" applyAlignment="1">
      <alignment horizontal="center" vertical="center"/>
    </xf>
    <xf numFmtId="0" fontId="8" fillId="59" borderId="163" xfId="1" applyFont="1" applyFill="1" applyBorder="1" applyAlignment="1">
      <alignment vertical="center"/>
    </xf>
    <xf numFmtId="3" fontId="8" fillId="59" borderId="163" xfId="0" applyNumberFormat="1" applyFont="1" applyFill="1" applyBorder="1" applyAlignment="1">
      <alignment horizontal="center" vertical="center"/>
    </xf>
    <xf numFmtId="4" fontId="79" fillId="0" borderId="10" xfId="0" applyNumberFormat="1" applyFont="1" applyBorder="1" applyAlignment="1">
      <alignment horizontal="center" vertical="center"/>
    </xf>
    <xf numFmtId="0" fontId="80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164" fontId="8" fillId="3" borderId="163" xfId="0" applyNumberFormat="1" applyFont="1" applyFill="1" applyBorder="1" applyAlignment="1">
      <alignment horizontal="center" vertical="center"/>
    </xf>
    <xf numFmtId="4" fontId="8" fillId="3" borderId="163" xfId="0" applyNumberFormat="1" applyFont="1" applyFill="1" applyBorder="1" applyAlignment="1">
      <alignment horizontal="center" vertical="center"/>
    </xf>
    <xf numFmtId="0" fontId="8" fillId="3" borderId="162" xfId="0" applyFont="1" applyFill="1" applyBorder="1" applyAlignment="1">
      <alignment horizontal="center" vertical="center"/>
    </xf>
    <xf numFmtId="3" fontId="8" fillId="3" borderId="163" xfId="0" applyNumberFormat="1" applyFont="1" applyFill="1" applyBorder="1" applyAlignment="1">
      <alignment horizontal="center" vertical="center"/>
    </xf>
    <xf numFmtId="3" fontId="7" fillId="0" borderId="0" xfId="0" applyNumberFormat="1" applyFont="1"/>
    <xf numFmtId="0" fontId="8" fillId="3" borderId="163" xfId="0" applyFont="1" applyFill="1" applyBorder="1" applyAlignment="1">
      <alignment horizontal="left" vertical="center"/>
    </xf>
    <xf numFmtId="0" fontId="8" fillId="3" borderId="163" xfId="0" applyFont="1" applyFill="1" applyBorder="1" applyAlignment="1">
      <alignment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5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64" xfId="0" applyFont="1" applyFill="1" applyBorder="1" applyAlignment="1">
      <alignment vertical="center" wrapText="1"/>
    </xf>
    <xf numFmtId="0" fontId="83" fillId="60" borderId="164" xfId="0" applyFont="1" applyFill="1" applyBorder="1" applyAlignment="1">
      <alignment horizontal="center" vertical="center" wrapText="1"/>
    </xf>
    <xf numFmtId="1" fontId="83" fillId="4" borderId="164" xfId="1500" applyNumberFormat="1" applyFont="1" applyFill="1" applyBorder="1" applyAlignment="1">
      <alignment horizontal="center" vertical="center" wrapText="1"/>
    </xf>
    <xf numFmtId="167" fontId="83" fillId="60" borderId="164" xfId="1500" applyNumberFormat="1" applyFont="1" applyFill="1" applyBorder="1" applyAlignment="1">
      <alignment horizontal="center" vertical="center" wrapText="1"/>
    </xf>
    <xf numFmtId="167" fontId="77" fillId="0" borderId="0" xfId="1500" applyNumberFormat="1" applyFont="1"/>
    <xf numFmtId="167" fontId="83" fillId="0" borderId="163" xfId="1500" applyNumberFormat="1" applyFont="1" applyBorder="1" applyAlignment="1">
      <alignment vertical="center"/>
    </xf>
    <xf numFmtId="1" fontId="83" fillId="0" borderId="163" xfId="1500" applyNumberFormat="1" applyFont="1" applyBorder="1" applyAlignment="1">
      <alignment horizontal="center" vertical="center"/>
    </xf>
    <xf numFmtId="167" fontId="83" fillId="0" borderId="162" xfId="1500" applyNumberFormat="1" applyFont="1" applyBorder="1" applyAlignment="1">
      <alignment vertical="center"/>
    </xf>
    <xf numFmtId="167" fontId="77" fillId="0" borderId="133" xfId="1500" applyNumberFormat="1" applyFont="1" applyBorder="1"/>
    <xf numFmtId="167" fontId="80" fillId="0" borderId="0" xfId="1500" applyNumberFormat="1" applyFont="1"/>
    <xf numFmtId="0" fontId="87" fillId="4" borderId="163" xfId="0" applyFont="1" applyFill="1" applyBorder="1" applyAlignment="1">
      <alignment vertical="center" wrapText="1"/>
    </xf>
    <xf numFmtId="0" fontId="83" fillId="60" borderId="163" xfId="0" applyFont="1" applyFill="1" applyBorder="1" applyAlignment="1">
      <alignment horizontal="center" vertical="center" wrapText="1"/>
    </xf>
    <xf numFmtId="1" fontId="87" fillId="4" borderId="163" xfId="1500" applyNumberFormat="1" applyFont="1" applyFill="1" applyBorder="1" applyAlignment="1">
      <alignment horizontal="center" vertical="center" wrapText="1"/>
    </xf>
    <xf numFmtId="167" fontId="87" fillId="60" borderId="163" xfId="1500" applyNumberFormat="1" applyFont="1" applyFill="1" applyBorder="1" applyAlignment="1">
      <alignment horizontal="center" vertical="center" wrapText="1"/>
    </xf>
    <xf numFmtId="167" fontId="83" fillId="0" borderId="163" xfId="1500" applyNumberFormat="1" applyFont="1" applyBorder="1" applyAlignment="1">
      <alignment horizontal="center" vertical="center"/>
    </xf>
    <xf numFmtId="0" fontId="72" fillId="2" borderId="32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5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44" xfId="0" applyNumberFormat="1" applyFont="1" applyBorder="1" applyAlignment="1">
      <alignment vertical="center"/>
    </xf>
    <xf numFmtId="2" fontId="69" fillId="0" borderId="33" xfId="0" applyNumberFormat="1" applyFont="1" applyBorder="1" applyAlignment="1">
      <alignment vertical="center"/>
    </xf>
    <xf numFmtId="2" fontId="69" fillId="0" borderId="34" xfId="0" applyNumberFormat="1" applyFont="1" applyBorder="1" applyAlignment="1">
      <alignment vertical="center"/>
    </xf>
    <xf numFmtId="2" fontId="69" fillId="0" borderId="44" xfId="0" applyNumberFormat="1" applyFont="1" applyBorder="1" applyAlignment="1">
      <alignment horizontal="left" vertical="center" wrapText="1"/>
    </xf>
    <xf numFmtId="2" fontId="69" fillId="0" borderId="33" xfId="0" applyNumberFormat="1" applyFont="1" applyBorder="1" applyAlignment="1">
      <alignment horizontal="left" vertical="center" wrapText="1"/>
    </xf>
    <xf numFmtId="2" fontId="69" fillId="0" borderId="34" xfId="0" applyNumberFormat="1" applyFont="1" applyBorder="1" applyAlignment="1">
      <alignment horizontal="left" vertical="center" wrapText="1"/>
    </xf>
    <xf numFmtId="2" fontId="69" fillId="0" borderId="44" xfId="0" applyNumberFormat="1" applyFont="1" applyBorder="1" applyAlignment="1">
      <alignment vertical="center" wrapText="1"/>
    </xf>
    <xf numFmtId="2" fontId="69" fillId="0" borderId="33" xfId="0" applyNumberFormat="1" applyFont="1" applyBorder="1" applyAlignment="1">
      <alignment vertical="center" wrapText="1"/>
    </xf>
    <xf numFmtId="2" fontId="69" fillId="0" borderId="34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4" xfId="0" applyNumberFormat="1" applyFont="1" applyBorder="1" applyAlignment="1">
      <alignment horizontal="left" vertical="center"/>
    </xf>
    <xf numFmtId="2" fontId="5" fillId="0" borderId="34" xfId="0" applyNumberFormat="1" applyFont="1" applyBorder="1" applyAlignment="1">
      <alignment horizontal="left" vertical="center"/>
    </xf>
    <xf numFmtId="3" fontId="5" fillId="0" borderId="44" xfId="0" applyNumberFormat="1" applyFont="1" applyBorder="1" applyAlignment="1">
      <alignment horizontal="center" vertical="center"/>
    </xf>
    <xf numFmtId="3" fontId="5" fillId="0" borderId="34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5" fillId="0" borderId="13" xfId="0" applyNumberFormat="1" applyFont="1" applyBorder="1" applyAlignment="1">
      <alignment horizontal="left" indent="1"/>
    </xf>
    <xf numFmtId="2" fontId="69" fillId="0" borderId="44" xfId="0" applyNumberFormat="1" applyFont="1" applyBorder="1" applyAlignment="1">
      <alignment horizontal="left" vertical="center"/>
    </xf>
    <xf numFmtId="2" fontId="69" fillId="0" borderId="33" xfId="0" applyNumberFormat="1" applyFont="1" applyBorder="1" applyAlignment="1">
      <alignment horizontal="left" vertical="center"/>
    </xf>
    <xf numFmtId="2" fontId="69" fillId="0" borderId="34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8" fillId="3" borderId="67" xfId="0" applyFont="1" applyFill="1" applyBorder="1" applyAlignment="1">
      <alignment horizontal="left" vertical="center"/>
    </xf>
    <xf numFmtId="0" fontId="8" fillId="3" borderId="73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0" fontId="73" fillId="3" borderId="12" xfId="0" applyFont="1" applyFill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131" xfId="1" applyFont="1" applyBorder="1" applyAlignment="1">
      <alignment horizontal="center" vertical="center" wrapText="1"/>
    </xf>
    <xf numFmtId="0" fontId="8" fillId="0" borderId="132" xfId="1" applyFont="1" applyBorder="1" applyAlignment="1">
      <alignment horizontal="center" vertical="center" wrapText="1"/>
    </xf>
    <xf numFmtId="0" fontId="8" fillId="0" borderId="133" xfId="1" applyFont="1" applyBorder="1" applyAlignment="1">
      <alignment horizontal="center" vertical="center" wrapText="1"/>
    </xf>
    <xf numFmtId="0" fontId="8" fillId="0" borderId="2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69" fillId="0" borderId="23" xfId="0" applyFont="1" applyBorder="1" applyAlignment="1">
      <alignment horizontal="center" vertical="center"/>
    </xf>
    <xf numFmtId="0" fontId="8" fillId="0" borderId="131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0" fontId="8" fillId="0" borderId="133" xfId="0" applyFont="1" applyBorder="1" applyAlignment="1">
      <alignment horizontal="center" vertical="center"/>
    </xf>
    <xf numFmtId="2" fontId="75" fillId="3" borderId="131" xfId="0" applyNumberFormat="1" applyFont="1" applyFill="1" applyBorder="1" applyAlignment="1">
      <alignment horizontal="center"/>
    </xf>
    <xf numFmtId="2" fontId="75" fillId="3" borderId="132" xfId="0" applyNumberFormat="1" applyFont="1" applyFill="1" applyBorder="1" applyAlignment="1">
      <alignment horizontal="center"/>
    </xf>
    <xf numFmtId="2" fontId="75" fillId="3" borderId="133" xfId="0" applyNumberFormat="1" applyFont="1" applyFill="1" applyBorder="1" applyAlignment="1">
      <alignment horizontal="center"/>
    </xf>
    <xf numFmtId="0" fontId="8" fillId="3" borderId="98" xfId="0" applyFont="1" applyFill="1" applyBorder="1" applyAlignment="1">
      <alignment horizontal="left" vertical="center"/>
    </xf>
    <xf numFmtId="0" fontId="8" fillId="3" borderId="100" xfId="0" applyFont="1" applyFill="1" applyBorder="1" applyAlignment="1">
      <alignment horizontal="left" vertical="center"/>
    </xf>
    <xf numFmtId="0" fontId="8" fillId="3" borderId="63" xfId="0" applyFont="1" applyFill="1" applyBorder="1" applyAlignment="1">
      <alignment horizontal="left" vertical="center"/>
    </xf>
    <xf numFmtId="0" fontId="8" fillId="3" borderId="65" xfId="0" applyFont="1" applyFill="1" applyBorder="1" applyAlignment="1">
      <alignment horizontal="left" vertical="center"/>
    </xf>
    <xf numFmtId="2" fontId="75" fillId="3" borderId="63" xfId="0" applyNumberFormat="1" applyFont="1" applyFill="1" applyBorder="1" applyAlignment="1">
      <alignment horizontal="center"/>
    </xf>
    <xf numFmtId="2" fontId="75" fillId="3" borderId="64" xfId="0" applyNumberFormat="1" applyFont="1" applyFill="1" applyBorder="1" applyAlignment="1">
      <alignment horizontal="center"/>
    </xf>
    <xf numFmtId="2" fontId="75" fillId="3" borderId="65" xfId="0" applyNumberFormat="1" applyFont="1" applyFill="1" applyBorder="1" applyAlignment="1">
      <alignment horizontal="center"/>
    </xf>
    <xf numFmtId="0" fontId="8" fillId="0" borderId="63" xfId="0" applyFont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8" fillId="0" borderId="65" xfId="0" applyFont="1" applyBorder="1" applyAlignment="1">
      <alignment horizontal="center" vertical="center"/>
    </xf>
    <xf numFmtId="0" fontId="69" fillId="0" borderId="61" xfId="0" applyFont="1" applyBorder="1" applyAlignment="1">
      <alignment horizontal="center" vertical="center"/>
    </xf>
    <xf numFmtId="0" fontId="69" fillId="0" borderId="60" xfId="0" applyFont="1" applyBorder="1" applyAlignment="1">
      <alignment horizontal="center" vertical="center"/>
    </xf>
    <xf numFmtId="0" fontId="69" fillId="0" borderId="62" xfId="0" applyFont="1" applyBorder="1" applyAlignment="1">
      <alignment horizontal="center" vertical="center"/>
    </xf>
    <xf numFmtId="0" fontId="8" fillId="0" borderId="89" xfId="0" applyFont="1" applyBorder="1" applyAlignment="1">
      <alignment horizontal="center" vertical="center"/>
    </xf>
    <xf numFmtId="0" fontId="8" fillId="0" borderId="90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3" borderId="44" xfId="0" applyFont="1" applyFill="1" applyBorder="1" applyAlignment="1">
      <alignment horizontal="left" vertical="center"/>
    </xf>
    <xf numFmtId="0" fontId="8" fillId="3" borderId="93" xfId="0" applyFont="1" applyFill="1" applyBorder="1" applyAlignment="1">
      <alignment horizontal="left" vertical="center"/>
    </xf>
    <xf numFmtId="164" fontId="8" fillId="5" borderId="131" xfId="0" applyNumberFormat="1" applyFont="1" applyFill="1" applyBorder="1" applyAlignment="1">
      <alignment horizontal="center" vertical="center"/>
    </xf>
    <xf numFmtId="164" fontId="8" fillId="5" borderId="132" xfId="0" applyNumberFormat="1" applyFont="1" applyFill="1" applyBorder="1" applyAlignment="1">
      <alignment horizontal="center" vertical="center"/>
    </xf>
    <xf numFmtId="164" fontId="8" fillId="5" borderId="133" xfId="0" applyNumberFormat="1" applyFont="1" applyFill="1" applyBorder="1" applyAlignment="1">
      <alignment horizontal="center" vertical="center"/>
    </xf>
    <xf numFmtId="0" fontId="69" fillId="0" borderId="128" xfId="0" applyFont="1" applyBorder="1" applyAlignment="1">
      <alignment horizontal="center" vertical="center"/>
    </xf>
    <xf numFmtId="0" fontId="69" fillId="0" borderId="129" xfId="0" applyFont="1" applyBorder="1" applyAlignment="1">
      <alignment horizontal="center" vertical="center"/>
    </xf>
    <xf numFmtId="0" fontId="69" fillId="0" borderId="130" xfId="0" applyFont="1" applyBorder="1" applyAlignment="1">
      <alignment horizontal="center" vertical="center"/>
    </xf>
    <xf numFmtId="0" fontId="8" fillId="3" borderId="157" xfId="0" applyFont="1" applyFill="1" applyBorder="1" applyAlignment="1">
      <alignment horizontal="left" vertical="center"/>
    </xf>
    <xf numFmtId="0" fontId="8" fillId="3" borderId="155" xfId="0" applyFont="1" applyFill="1" applyBorder="1" applyAlignment="1">
      <alignment horizontal="left" vertical="center"/>
    </xf>
    <xf numFmtId="2" fontId="75" fillId="3" borderId="157" xfId="0" applyNumberFormat="1" applyFont="1" applyFill="1" applyBorder="1" applyAlignment="1">
      <alignment horizontal="center"/>
    </xf>
    <xf numFmtId="2" fontId="75" fillId="3" borderId="33" xfId="0" applyNumberFormat="1" applyFont="1" applyFill="1" applyBorder="1" applyAlignment="1">
      <alignment horizontal="center"/>
    </xf>
    <xf numFmtId="2" fontId="75" fillId="3" borderId="155" xfId="0" applyNumberFormat="1" applyFont="1" applyFill="1" applyBorder="1" applyAlignment="1">
      <alignment horizontal="center"/>
    </xf>
    <xf numFmtId="0" fontId="8" fillId="3" borderId="131" xfId="0" applyFont="1" applyFill="1" applyBorder="1" applyAlignment="1">
      <alignment horizontal="left" vertical="center"/>
    </xf>
    <xf numFmtId="0" fontId="8" fillId="3" borderId="133" xfId="0" applyFont="1" applyFill="1" applyBorder="1" applyAlignment="1">
      <alignment horizontal="left" vertical="center"/>
    </xf>
    <xf numFmtId="0" fontId="8" fillId="0" borderId="94" xfId="1892" applyFont="1" applyBorder="1" applyAlignment="1">
      <alignment horizontal="center" vertical="center"/>
    </xf>
    <xf numFmtId="0" fontId="8" fillId="0" borderId="95" xfId="1892" applyFont="1" applyBorder="1" applyAlignment="1">
      <alignment horizontal="center" vertical="center"/>
    </xf>
    <xf numFmtId="0" fontId="8" fillId="0" borderId="96" xfId="1892" applyFont="1" applyBorder="1" applyAlignment="1">
      <alignment horizontal="center" vertical="center"/>
    </xf>
    <xf numFmtId="0" fontId="8" fillId="0" borderId="44" xfId="1892" applyFont="1" applyBorder="1" applyAlignment="1">
      <alignment horizontal="center" vertic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157" xfId="1892" applyFont="1" applyBorder="1" applyAlignment="1">
      <alignment horizontal="center" vertical="center"/>
    </xf>
    <xf numFmtId="0" fontId="8" fillId="0" borderId="33" xfId="1892" applyFont="1" applyBorder="1" applyAlignment="1">
      <alignment horizontal="center" vertical="center"/>
    </xf>
    <xf numFmtId="0" fontId="8" fillId="0" borderId="155" xfId="1892" applyFont="1" applyBorder="1" applyAlignment="1">
      <alignment horizontal="center" vertical="center"/>
    </xf>
    <xf numFmtId="164" fontId="8" fillId="0" borderId="94" xfId="0" applyNumberFormat="1" applyFont="1" applyBorder="1" applyAlignment="1">
      <alignment horizontal="center" vertical="center"/>
    </xf>
    <xf numFmtId="164" fontId="8" fillId="0" borderId="95" xfId="0" applyNumberFormat="1" applyFont="1" applyBorder="1" applyAlignment="1">
      <alignment horizontal="center" vertical="center"/>
    </xf>
    <xf numFmtId="164" fontId="8" fillId="0" borderId="96" xfId="0" applyNumberFormat="1" applyFont="1" applyBorder="1" applyAlignment="1">
      <alignment horizontal="center" vertical="center"/>
    </xf>
    <xf numFmtId="0" fontId="8" fillId="3" borderId="121" xfId="1" applyFont="1" applyFill="1" applyBorder="1" applyAlignment="1">
      <alignment horizontal="center" vertical="center" wrapText="1"/>
    </xf>
    <xf numFmtId="0" fontId="8" fillId="3" borderId="122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0" fontId="8" fillId="0" borderId="94" xfId="1" applyFont="1" applyBorder="1" applyAlignment="1">
      <alignment horizontal="left" vertical="center"/>
    </xf>
    <xf numFmtId="0" fontId="8" fillId="0" borderId="95" xfId="1" applyFont="1" applyBorder="1" applyAlignment="1">
      <alignment horizontal="left" vertical="center"/>
    </xf>
    <xf numFmtId="0" fontId="8" fillId="0" borderId="96" xfId="1" applyFont="1" applyBorder="1" applyAlignment="1">
      <alignment horizontal="left" vertical="center"/>
    </xf>
    <xf numFmtId="0" fontId="8" fillId="0" borderId="67" xfId="1" applyFont="1" applyBorder="1" applyAlignment="1">
      <alignment horizontal="left" vertical="center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164" fontId="8" fillId="0" borderId="67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164" fontId="8" fillId="0" borderId="73" xfId="0" applyNumberFormat="1" applyFont="1" applyBorder="1" applyAlignment="1">
      <alignment horizontal="center" vertical="center"/>
    </xf>
    <xf numFmtId="0" fontId="8" fillId="0" borderId="94" xfId="0" applyFont="1" applyBorder="1" applyAlignment="1">
      <alignment horizontal="center" vertical="center"/>
    </xf>
    <xf numFmtId="0" fontId="8" fillId="0" borderId="95" xfId="0" applyFont="1" applyBorder="1" applyAlignment="1">
      <alignment horizontal="center" vertical="center"/>
    </xf>
    <xf numFmtId="0" fontId="8" fillId="0" borderId="96" xfId="0" applyFont="1" applyBorder="1" applyAlignment="1">
      <alignment horizontal="center" vertical="center"/>
    </xf>
    <xf numFmtId="164" fontId="8" fillId="0" borderId="121" xfId="0" applyNumberFormat="1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164" fontId="8" fillId="0" borderId="122" xfId="0" applyNumberFormat="1" applyFont="1" applyBorder="1" applyAlignment="1">
      <alignment horizontal="center" vertical="center"/>
    </xf>
    <xf numFmtId="0" fontId="8" fillId="0" borderId="121" xfId="1" applyFont="1" applyBorder="1" applyAlignment="1">
      <alignment horizontal="left" vertical="center"/>
    </xf>
    <xf numFmtId="0" fontId="8" fillId="0" borderId="122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0" fontId="67" fillId="0" borderId="32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7" fillId="0" borderId="13" xfId="0" applyFont="1" applyBorder="1" applyAlignment="1">
      <alignment horizontal="left" vertical="center"/>
    </xf>
    <xf numFmtId="0" fontId="6" fillId="4" borderId="121" xfId="1" applyFont="1" applyFill="1" applyBorder="1" applyAlignment="1">
      <alignment horizontal="center" vertical="center" wrapText="1"/>
    </xf>
    <xf numFmtId="0" fontId="6" fillId="4" borderId="122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0" fontId="11" fillId="0" borderId="72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158" xfId="0" applyFont="1" applyBorder="1" applyAlignment="1">
      <alignment horizontal="center" vertical="center"/>
    </xf>
    <xf numFmtId="0" fontId="6" fillId="0" borderId="162" xfId="0" applyFont="1" applyBorder="1" applyAlignment="1">
      <alignment horizontal="center" vertical="center"/>
    </xf>
    <xf numFmtId="0" fontId="6" fillId="0" borderId="122" xfId="0" applyFont="1" applyBorder="1" applyAlignment="1">
      <alignment horizontal="center" vertical="center"/>
    </xf>
    <xf numFmtId="0" fontId="6" fillId="0" borderId="155" xfId="0" applyFont="1" applyBorder="1" applyAlignment="1">
      <alignment horizontal="center" vertical="center"/>
    </xf>
    <xf numFmtId="164" fontId="8" fillId="0" borderId="162" xfId="0" applyNumberFormat="1" applyFont="1" applyBorder="1" applyAlignment="1">
      <alignment horizontal="center" vertical="center"/>
    </xf>
    <xf numFmtId="164" fontId="8" fillId="0" borderId="155" xfId="0" applyNumberFormat="1" applyFont="1" applyBorder="1" applyAlignment="1">
      <alignment horizontal="center" vertical="center"/>
    </xf>
    <xf numFmtId="0" fontId="8" fillId="59" borderId="162" xfId="0" applyFont="1" applyFill="1" applyBorder="1" applyAlignment="1">
      <alignment horizontal="center"/>
    </xf>
    <xf numFmtId="0" fontId="8" fillId="59" borderId="122" xfId="0" applyFont="1" applyFill="1" applyBorder="1" applyAlignment="1">
      <alignment horizontal="center"/>
    </xf>
    <xf numFmtId="0" fontId="8" fillId="59" borderId="155" xfId="0" applyFont="1" applyFill="1" applyBorder="1" applyAlignment="1">
      <alignment horizontal="center"/>
    </xf>
    <xf numFmtId="0" fontId="8" fillId="0" borderId="121" xfId="0" applyFont="1" applyBorder="1" applyAlignment="1">
      <alignment horizontal="center" vertical="center"/>
    </xf>
    <xf numFmtId="0" fontId="8" fillId="0" borderId="122" xfId="0" applyFont="1" applyBorder="1" applyAlignment="1">
      <alignment horizontal="center" vertical="center"/>
    </xf>
    <xf numFmtId="0" fontId="8" fillId="0" borderId="123" xfId="0" applyFont="1" applyBorder="1" applyAlignment="1">
      <alignment horizontal="center" vertical="center"/>
    </xf>
    <xf numFmtId="167" fontId="83" fillId="0" borderId="162" xfId="1500" applyNumberFormat="1" applyFont="1" applyBorder="1" applyAlignment="1">
      <alignment horizontal="center" vertical="center"/>
    </xf>
    <xf numFmtId="167" fontId="83" fillId="0" borderId="33" xfId="1500" applyNumberFormat="1" applyFont="1" applyBorder="1" applyAlignment="1">
      <alignment horizontal="center" vertical="center"/>
    </xf>
    <xf numFmtId="167" fontId="83" fillId="0" borderId="133" xfId="1500" applyNumberFormat="1" applyFont="1" applyBorder="1" applyAlignment="1">
      <alignment horizontal="center" vertical="center"/>
    </xf>
    <xf numFmtId="167" fontId="83" fillId="0" borderId="162" xfId="1500" applyNumberFormat="1" applyFont="1" applyBorder="1" applyAlignment="1">
      <alignment horizontal="left" vertical="center"/>
    </xf>
    <xf numFmtId="167" fontId="83" fillId="0" borderId="133" xfId="1500" applyNumberFormat="1" applyFont="1" applyBorder="1" applyAlignment="1">
      <alignment horizontal="left" vertical="center"/>
    </xf>
    <xf numFmtId="0" fontId="81" fillId="0" borderId="0" xfId="0" applyFont="1"/>
    <xf numFmtId="0" fontId="83" fillId="0" borderId="162" xfId="0" applyFont="1" applyBorder="1" applyAlignment="1">
      <alignment horizontal="center" vertical="center"/>
    </xf>
    <xf numFmtId="0" fontId="83" fillId="0" borderId="33" xfId="0" applyFont="1" applyBorder="1" applyAlignment="1">
      <alignment horizontal="center" vertical="center"/>
    </xf>
    <xf numFmtId="0" fontId="83" fillId="0" borderId="133" xfId="0" applyFont="1" applyBorder="1" applyAlignment="1">
      <alignment horizontal="center" vertical="center"/>
    </xf>
    <xf numFmtId="167" fontId="86" fillId="0" borderId="0" xfId="1500" applyNumberFormat="1" applyFont="1" applyFill="1" applyAlignment="1">
      <alignment horizontal="left"/>
    </xf>
    <xf numFmtId="0" fontId="5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23" xfId="2" applyFont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1437410</xdr:colOff>
      <xdr:row>0</xdr:row>
      <xdr:rowOff>0</xdr:rowOff>
    </xdr:from>
    <xdr:to>
      <xdr:col>13</xdr:col>
      <xdr:colOff>2438694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56819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</xdr:colOff>
      <xdr:row>16</xdr:row>
      <xdr:rowOff>34636</xdr:rowOff>
    </xdr:from>
    <xdr:to>
      <xdr:col>7</xdr:col>
      <xdr:colOff>95251</xdr:colOff>
      <xdr:row>22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403E42F-41FC-FDD5-1DCA-45A54E2564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7" y="5533159"/>
          <a:ext cx="6156614" cy="3307773"/>
        </a:xfrm>
        <a:prstGeom prst="rect">
          <a:avLst/>
        </a:prstGeom>
      </xdr:spPr>
    </xdr:pic>
    <xdr:clientData/>
  </xdr:twoCellAnchor>
  <xdr:twoCellAnchor editAs="oneCell">
    <xdr:from>
      <xdr:col>7</xdr:col>
      <xdr:colOff>112569</xdr:colOff>
      <xdr:row>16</xdr:row>
      <xdr:rowOff>34636</xdr:rowOff>
    </xdr:from>
    <xdr:to>
      <xdr:col>13</xdr:col>
      <xdr:colOff>2485160</xdr:colOff>
      <xdr:row>22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872445A-11B6-54DE-78C3-329756F7D7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94319" y="5533159"/>
          <a:ext cx="5810250" cy="3307773"/>
        </a:xfrm>
        <a:prstGeom prst="rect">
          <a:avLst/>
        </a:prstGeom>
      </xdr:spPr>
    </xdr:pic>
    <xdr:clientData/>
  </xdr:twoCellAnchor>
  <xdr:twoCellAnchor editAs="oneCell">
    <xdr:from>
      <xdr:col>10</xdr:col>
      <xdr:colOff>121227</xdr:colOff>
      <xdr:row>7</xdr:row>
      <xdr:rowOff>0</xdr:rowOff>
    </xdr:from>
    <xdr:to>
      <xdr:col>13</xdr:col>
      <xdr:colOff>2485159</xdr:colOff>
      <xdr:row>15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5DC99D3-6C94-4170-75A3-E7D3986F59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01545" y="2692977"/>
          <a:ext cx="3403023" cy="249381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504960</xdr:colOff>
      <xdr:row>0</xdr:row>
      <xdr:rowOff>0</xdr:rowOff>
    </xdr:from>
    <xdr:to>
      <xdr:col>13</xdr:col>
      <xdr:colOff>1438410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05806" y="0"/>
          <a:ext cx="933450" cy="9599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1</xdr:rowOff>
    </xdr:from>
    <xdr:to>
      <xdr:col>6</xdr:col>
      <xdr:colOff>8282</xdr:colOff>
      <xdr:row>28</xdr:row>
      <xdr:rowOff>289891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9440B77-D7D8-9EC4-660E-16FE2BACEA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715001"/>
          <a:ext cx="4861891" cy="2476499"/>
        </a:xfrm>
        <a:prstGeom prst="rect">
          <a:avLst/>
        </a:prstGeom>
      </xdr:spPr>
    </xdr:pic>
    <xdr:clientData/>
  </xdr:twoCellAnchor>
  <xdr:twoCellAnchor editAs="oneCell">
    <xdr:from>
      <xdr:col>8</xdr:col>
      <xdr:colOff>1</xdr:colOff>
      <xdr:row>21</xdr:row>
      <xdr:rowOff>0</xdr:rowOff>
    </xdr:from>
    <xdr:to>
      <xdr:col>13</xdr:col>
      <xdr:colOff>1466023</xdr:colOff>
      <xdr:row>28</xdr:row>
      <xdr:rowOff>306456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44EC014-1822-28E4-2698-B7C9A75AFC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54588" y="5715000"/>
          <a:ext cx="5110370" cy="249306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1243432</xdr:colOff>
      <xdr:row>0</xdr:row>
      <xdr:rowOff>0</xdr:rowOff>
    </xdr:from>
    <xdr:to>
      <xdr:col>13</xdr:col>
      <xdr:colOff>1535761</xdr:colOff>
      <xdr:row>1</xdr:row>
      <xdr:rowOff>116473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20124" y="0"/>
          <a:ext cx="292329" cy="300404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1187748</xdr:colOff>
      <xdr:row>74</xdr:row>
      <xdr:rowOff>8549</xdr:rowOff>
    </xdr:from>
    <xdr:to>
      <xdr:col>13</xdr:col>
      <xdr:colOff>1536868</xdr:colOff>
      <xdr:row>74</xdr:row>
      <xdr:rowOff>373673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64440" y="10896357"/>
          <a:ext cx="349120" cy="365124"/>
        </a:xfrm>
        <a:prstGeom prst="rect">
          <a:avLst/>
        </a:prstGeom>
      </xdr:spPr>
    </xdr:pic>
    <xdr:clientData/>
  </xdr:twoCellAnchor>
  <xdr:twoCellAnchor editAs="oneCell">
    <xdr:from>
      <xdr:col>13</xdr:col>
      <xdr:colOff>1199793</xdr:colOff>
      <xdr:row>58</xdr:row>
      <xdr:rowOff>14656</xdr:rowOff>
    </xdr:from>
    <xdr:to>
      <xdr:col>13</xdr:col>
      <xdr:colOff>1524048</xdr:colOff>
      <xdr:row>58</xdr:row>
      <xdr:rowOff>366345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76485" y="8345368"/>
          <a:ext cx="324255" cy="35168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484187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0" y="0"/>
          <a:ext cx="1030287" cy="968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922337</xdr:colOff>
      <xdr:row>0</xdr:row>
      <xdr:rowOff>0</xdr:rowOff>
    </xdr:from>
    <xdr:to>
      <xdr:col>5</xdr:col>
      <xdr:colOff>1150937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EB173A23-B40C-43AF-92B1-D94261186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18150" y="0"/>
          <a:ext cx="1514475" cy="1274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zoomScale="110" zoomScaleNormal="110" workbookViewId="0">
      <selection activeCell="P12" sqref="P12"/>
    </sheetView>
  </sheetViews>
  <sheetFormatPr defaultColWidth="9" defaultRowHeight="21"/>
  <cols>
    <col min="1" max="1" width="4.85546875" style="22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191" t="s">
        <v>0</v>
      </c>
      <c r="C1" s="192"/>
      <c r="D1" s="19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2:16" ht="34.5" customHeight="1">
      <c r="B2" s="194" t="s">
        <v>329</v>
      </c>
      <c r="C2" s="195"/>
      <c r="D2" s="196"/>
      <c r="E2" s="197"/>
      <c r="F2" s="198"/>
      <c r="G2" s="198"/>
      <c r="H2" s="198"/>
      <c r="I2" s="198"/>
      <c r="J2" s="198"/>
      <c r="K2" s="199"/>
      <c r="L2" s="23"/>
      <c r="M2" s="23"/>
      <c r="N2" s="23"/>
    </row>
    <row r="3" spans="2:16" ht="34.5" customHeight="1">
      <c r="B3" s="23"/>
      <c r="C3" s="23"/>
      <c r="D3" s="24"/>
      <c r="E3" s="24"/>
      <c r="F3" s="23"/>
      <c r="G3" s="24"/>
      <c r="H3" s="24"/>
      <c r="I3" s="24"/>
      <c r="J3" s="24"/>
      <c r="K3" s="23"/>
      <c r="L3" s="24"/>
      <c r="M3" s="24"/>
      <c r="N3" s="24"/>
    </row>
    <row r="4" spans="2:16" ht="33.75" customHeight="1">
      <c r="B4" s="200" t="s">
        <v>328</v>
      </c>
      <c r="C4" s="201"/>
      <c r="D4" s="201"/>
      <c r="E4" s="201"/>
      <c r="F4" s="201"/>
      <c r="G4" s="201"/>
      <c r="H4" s="201"/>
      <c r="I4" s="201"/>
      <c r="J4" s="201"/>
      <c r="K4" s="201"/>
      <c r="L4" s="201"/>
      <c r="M4" s="201"/>
      <c r="N4" s="202"/>
    </row>
    <row r="5" spans="2:16" ht="24.95" customHeight="1">
      <c r="B5" s="25"/>
      <c r="C5" s="25"/>
      <c r="D5" s="26"/>
      <c r="E5" s="26"/>
      <c r="F5" s="25"/>
      <c r="G5" s="26"/>
      <c r="H5" s="26"/>
      <c r="I5" s="26"/>
      <c r="J5" s="26"/>
      <c r="K5" s="25"/>
      <c r="L5" s="26"/>
      <c r="M5" s="26"/>
      <c r="N5" s="26"/>
    </row>
    <row r="6" spans="2:16" ht="24.95" customHeight="1">
      <c r="B6" s="203" t="s">
        <v>78</v>
      </c>
      <c r="C6" s="204"/>
      <c r="D6" s="205">
        <f>'Bullient '!M93+OTC!H9</f>
        <v>320960525</v>
      </c>
      <c r="E6" s="206"/>
      <c r="F6" s="27"/>
      <c r="G6" s="203" t="s">
        <v>79</v>
      </c>
      <c r="H6" s="204"/>
      <c r="I6" s="205">
        <f>'Bullient '!N93+OTC!I9</f>
        <v>955163457.0999999</v>
      </c>
      <c r="J6" s="206"/>
      <c r="K6" s="28"/>
      <c r="L6" s="203" t="s">
        <v>8</v>
      </c>
      <c r="M6" s="204"/>
      <c r="N6" s="29">
        <f>'Bullient '!L93+OTC!G9</f>
        <v>857</v>
      </c>
    </row>
    <row r="7" spans="2:16" ht="24.95" customHeight="1">
      <c r="B7" s="23"/>
      <c r="C7" s="23"/>
      <c r="D7" s="25"/>
      <c r="E7" s="30"/>
      <c r="F7" s="25"/>
      <c r="G7" s="25"/>
      <c r="H7" s="25"/>
      <c r="I7" s="25"/>
      <c r="J7" s="31"/>
      <c r="K7" s="207"/>
      <c r="L7" s="208"/>
      <c r="M7" s="209"/>
      <c r="N7" s="32"/>
    </row>
    <row r="8" spans="2:16" ht="24.95" customHeight="1">
      <c r="B8" s="210" t="s">
        <v>1</v>
      </c>
      <c r="C8" s="211"/>
      <c r="D8" s="212"/>
      <c r="E8" s="33">
        <v>946.96</v>
      </c>
      <c r="F8" s="34"/>
      <c r="G8" s="210" t="s">
        <v>5</v>
      </c>
      <c r="H8" s="211"/>
      <c r="I8" s="212"/>
      <c r="J8" s="33">
        <v>1180.54</v>
      </c>
      <c r="K8" s="179"/>
      <c r="L8" s="180"/>
      <c r="M8" s="181"/>
      <c r="N8" s="22"/>
    </row>
    <row r="9" spans="2:16" ht="24.95" customHeight="1">
      <c r="B9" s="210" t="s">
        <v>2</v>
      </c>
      <c r="C9" s="211"/>
      <c r="D9" s="212"/>
      <c r="E9" s="33">
        <v>948.68</v>
      </c>
      <c r="F9" s="35"/>
      <c r="G9" s="210" t="s">
        <v>6</v>
      </c>
      <c r="H9" s="211"/>
      <c r="I9" s="212"/>
      <c r="J9" s="33">
        <v>1185.42</v>
      </c>
      <c r="K9" s="179"/>
      <c r="L9" s="180"/>
      <c r="M9" s="181"/>
      <c r="N9" s="22"/>
      <c r="O9" s="36"/>
    </row>
    <row r="10" spans="2:16" ht="24.95" customHeight="1">
      <c r="B10" s="185" t="s">
        <v>3</v>
      </c>
      <c r="C10" s="186"/>
      <c r="D10" s="187"/>
      <c r="E10" s="139">
        <f>((E8/E9)-1)*100</f>
        <v>-0.18130454947926644</v>
      </c>
      <c r="F10" s="35"/>
      <c r="G10" s="185" t="s">
        <v>3</v>
      </c>
      <c r="H10" s="186"/>
      <c r="I10" s="187"/>
      <c r="J10" s="139">
        <f>((J8/J9)-1)*100</f>
        <v>-0.41166843819069321</v>
      </c>
      <c r="K10" s="179"/>
      <c r="L10" s="180"/>
      <c r="M10" s="181"/>
      <c r="N10" s="22"/>
    </row>
    <row r="11" spans="2:16" ht="24.95" customHeight="1">
      <c r="B11" s="185" t="s">
        <v>4</v>
      </c>
      <c r="C11" s="186"/>
      <c r="D11" s="187"/>
      <c r="E11" s="139">
        <f>E8-E9</f>
        <v>-1.7199999999999136</v>
      </c>
      <c r="F11" s="25"/>
      <c r="G11" s="185" t="s">
        <v>4</v>
      </c>
      <c r="H11" s="186"/>
      <c r="I11" s="187"/>
      <c r="J11" s="139">
        <f>J8-J9</f>
        <v>-4.8800000000001091</v>
      </c>
      <c r="K11" s="179"/>
      <c r="L11" s="180"/>
      <c r="M11" s="181"/>
      <c r="N11" s="22"/>
      <c r="O11" s="36"/>
    </row>
    <row r="12" spans="2:16" ht="24.95" customHeight="1">
      <c r="B12" s="37"/>
      <c r="C12" s="38"/>
      <c r="D12" s="37"/>
      <c r="E12" s="25"/>
      <c r="F12" s="25"/>
      <c r="G12" s="25"/>
      <c r="H12" s="39"/>
      <c r="I12" s="39"/>
      <c r="J12" s="40"/>
      <c r="K12" s="213"/>
      <c r="L12" s="180"/>
      <c r="M12" s="181"/>
      <c r="N12" s="22"/>
      <c r="O12" s="36"/>
      <c r="P12" s="36"/>
    </row>
    <row r="13" spans="2:16" ht="24.95" customHeight="1">
      <c r="B13" s="41" t="s">
        <v>9</v>
      </c>
      <c r="C13" s="42">
        <v>104</v>
      </c>
      <c r="D13" s="43" t="s">
        <v>80</v>
      </c>
      <c r="E13" s="42">
        <v>14</v>
      </c>
      <c r="F13" s="25"/>
      <c r="G13" s="44" t="s">
        <v>85</v>
      </c>
      <c r="H13" s="42">
        <v>38</v>
      </c>
      <c r="I13" s="43" t="s">
        <v>80</v>
      </c>
      <c r="J13" s="42">
        <v>11</v>
      </c>
      <c r="K13" s="179"/>
      <c r="L13" s="180"/>
      <c r="M13" s="181"/>
      <c r="N13" s="22"/>
      <c r="O13" s="36"/>
      <c r="P13" s="36"/>
    </row>
    <row r="14" spans="2:16" ht="24.95" customHeight="1">
      <c r="B14" s="41" t="s">
        <v>84</v>
      </c>
      <c r="C14" s="42">
        <v>53</v>
      </c>
      <c r="D14" s="43" t="s">
        <v>80</v>
      </c>
      <c r="E14" s="42">
        <v>1</v>
      </c>
      <c r="F14" s="34"/>
      <c r="G14" s="182" t="s">
        <v>82</v>
      </c>
      <c r="H14" s="183"/>
      <c r="I14" s="184"/>
      <c r="J14" s="42">
        <v>10</v>
      </c>
      <c r="K14" s="179"/>
      <c r="L14" s="180"/>
      <c r="M14" s="181"/>
      <c r="N14" s="22"/>
      <c r="O14" s="36"/>
      <c r="P14" s="36"/>
    </row>
    <row r="15" spans="2:16" ht="24.95" customHeight="1">
      <c r="B15" s="185" t="s">
        <v>99</v>
      </c>
      <c r="C15" s="186" t="s">
        <v>10</v>
      </c>
      <c r="D15" s="187" t="s">
        <v>10</v>
      </c>
      <c r="E15" s="42">
        <v>3</v>
      </c>
      <c r="F15" s="25"/>
      <c r="G15" s="188" t="s">
        <v>83</v>
      </c>
      <c r="H15" s="189"/>
      <c r="I15" s="190"/>
      <c r="J15" s="42">
        <v>22</v>
      </c>
      <c r="K15" s="179"/>
      <c r="L15" s="180"/>
      <c r="M15" s="181"/>
      <c r="N15" s="30"/>
      <c r="O15" s="36"/>
    </row>
    <row r="16" spans="2:16" ht="24.95" customHeight="1">
      <c r="B16" s="185" t="s">
        <v>81</v>
      </c>
      <c r="C16" s="186" t="s">
        <v>11</v>
      </c>
      <c r="D16" s="187" t="s">
        <v>11</v>
      </c>
      <c r="E16" s="45">
        <v>10</v>
      </c>
      <c r="F16" s="22"/>
      <c r="G16" s="30"/>
      <c r="H16" s="30"/>
      <c r="I16" s="30"/>
      <c r="J16" s="30"/>
      <c r="K16" s="30"/>
      <c r="L16" s="30"/>
      <c r="M16" s="30"/>
      <c r="N16" s="30"/>
      <c r="O16" s="36"/>
    </row>
    <row r="17" spans="1:15" ht="39.950000000000003" customHeight="1">
      <c r="B17" s="22"/>
      <c r="C17" s="22"/>
      <c r="D17" s="22"/>
      <c r="E17" s="22"/>
      <c r="F17" s="22"/>
      <c r="G17" s="30"/>
      <c r="H17" s="30"/>
      <c r="I17" s="30"/>
      <c r="J17" s="30"/>
      <c r="K17" s="30"/>
      <c r="L17" s="30"/>
      <c r="M17" s="30"/>
      <c r="N17" s="30"/>
      <c r="O17" s="36"/>
    </row>
    <row r="18" spans="1:15" ht="39.950000000000003" customHeight="1"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</row>
    <row r="19" spans="1:15" ht="39.950000000000003" customHeight="1"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36"/>
    </row>
    <row r="20" spans="1:15" ht="39.950000000000003" customHeight="1"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36"/>
    </row>
    <row r="21" spans="1:15" ht="39.950000000000003" customHeight="1"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36"/>
    </row>
    <row r="22" spans="1:15" s="64" customFormat="1" ht="65.25" customHeight="1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147"/>
    </row>
    <row r="23" spans="1:15" ht="18.75" customHeight="1">
      <c r="A23" s="177" t="s">
        <v>12</v>
      </c>
      <c r="B23" s="178"/>
      <c r="C23" s="178"/>
      <c r="D23" s="178"/>
      <c r="E23" s="178"/>
      <c r="F23" s="178"/>
      <c r="G23" s="178"/>
      <c r="H23" s="178"/>
      <c r="I23" s="178"/>
      <c r="J23" s="178"/>
      <c r="K23" s="178"/>
      <c r="L23" s="178"/>
      <c r="M23" s="178"/>
      <c r="N23" s="178"/>
    </row>
  </sheetData>
  <mergeCells count="31"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3:N23"/>
    <mergeCell ref="K13:M13"/>
    <mergeCell ref="G14:I14"/>
    <mergeCell ref="K14:M14"/>
    <mergeCell ref="B15:D15"/>
    <mergeCell ref="B16:D16"/>
    <mergeCell ref="G15:I15"/>
    <mergeCell ref="K15:M15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3"/>
  <sheetViews>
    <sheetView topLeftCell="A16" zoomScale="115" zoomScaleNormal="115" workbookViewId="0">
      <selection activeCell="E33" sqref="E33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4" style="8" customWidth="1"/>
    <col min="8" max="8" width="8" style="8" customWidth="1"/>
    <col min="9" max="9" width="9.42578125" style="8" customWidth="1"/>
    <col min="10" max="10" width="10.42578125" style="8" customWidth="1"/>
    <col min="11" max="11" width="14.28515625" style="73" customWidth="1"/>
    <col min="12" max="12" width="10.42578125" style="9" customWidth="1"/>
    <col min="13" max="13" width="10" style="10" customWidth="1"/>
    <col min="14" max="14" width="22.28515625" style="10" customWidth="1"/>
    <col min="15" max="16384" width="9" style="2"/>
  </cols>
  <sheetData>
    <row r="1" spans="1:14" ht="24.75" customHeight="1">
      <c r="A1" s="46"/>
      <c r="B1" s="46"/>
      <c r="C1" s="47"/>
      <c r="D1" s="47"/>
      <c r="E1" s="47"/>
      <c r="F1" s="47"/>
      <c r="G1" s="47"/>
      <c r="H1" s="47"/>
      <c r="I1" s="47"/>
      <c r="J1" s="47"/>
      <c r="K1" s="48"/>
      <c r="L1" s="49"/>
      <c r="M1" s="50"/>
      <c r="N1" s="50"/>
    </row>
    <row r="2" spans="1:14" ht="24.75" customHeight="1">
      <c r="A2" s="46"/>
      <c r="B2" s="46"/>
      <c r="C2" s="217" t="s">
        <v>76</v>
      </c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</row>
    <row r="3" spans="1:14" ht="24.75" customHeight="1">
      <c r="A3" s="46"/>
      <c r="B3" s="46"/>
      <c r="C3" s="218" t="s">
        <v>325</v>
      </c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</row>
    <row r="4" spans="1:14" ht="21">
      <c r="A4" s="46"/>
      <c r="B4" s="46"/>
      <c r="C4" s="219" t="s">
        <v>13</v>
      </c>
      <c r="D4" s="219"/>
      <c r="E4" s="219"/>
      <c r="F4" s="219"/>
      <c r="G4" s="51"/>
      <c r="H4" s="51"/>
      <c r="I4" s="219" t="s">
        <v>14</v>
      </c>
      <c r="J4" s="219"/>
      <c r="K4" s="219"/>
      <c r="L4" s="219"/>
      <c r="M4" s="219"/>
      <c r="N4" s="219"/>
    </row>
    <row r="5" spans="1:14" ht="31.5">
      <c r="A5" s="46"/>
      <c r="B5" s="46"/>
      <c r="C5" s="113" t="s">
        <v>15</v>
      </c>
      <c r="D5" s="114" t="s">
        <v>16</v>
      </c>
      <c r="E5" s="114" t="s">
        <v>17</v>
      </c>
      <c r="F5" s="115" t="s">
        <v>18</v>
      </c>
      <c r="G5" s="55"/>
      <c r="H5" s="56"/>
      <c r="I5" s="220" t="s">
        <v>15</v>
      </c>
      <c r="J5" s="221"/>
      <c r="K5" s="222"/>
      <c r="L5" s="114" t="s">
        <v>16</v>
      </c>
      <c r="M5" s="114" t="s">
        <v>17</v>
      </c>
      <c r="N5" s="115" t="s">
        <v>18</v>
      </c>
    </row>
    <row r="6" spans="1:14" s="64" customFormat="1" ht="17.100000000000001" customHeight="1">
      <c r="A6" s="46"/>
      <c r="B6" s="46"/>
      <c r="C6" s="58" t="s">
        <v>234</v>
      </c>
      <c r="D6" s="59">
        <v>0.22</v>
      </c>
      <c r="E6" s="60">
        <v>10</v>
      </c>
      <c r="F6" s="61">
        <v>3786742</v>
      </c>
      <c r="G6" s="62"/>
      <c r="H6" s="62"/>
      <c r="I6" s="214" t="s">
        <v>291</v>
      </c>
      <c r="J6" s="215" t="s">
        <v>291</v>
      </c>
      <c r="K6" s="216" t="s">
        <v>291</v>
      </c>
      <c r="L6" s="59">
        <v>9.4</v>
      </c>
      <c r="M6" s="63">
        <v>-14.55</v>
      </c>
      <c r="N6" s="61">
        <v>38632</v>
      </c>
    </row>
    <row r="7" spans="1:14" s="64" customFormat="1" ht="17.100000000000001" customHeight="1">
      <c r="A7" s="46"/>
      <c r="B7" s="46"/>
      <c r="C7" s="58" t="s">
        <v>124</v>
      </c>
      <c r="D7" s="59">
        <v>2.4</v>
      </c>
      <c r="E7" s="60">
        <v>9.09</v>
      </c>
      <c r="F7" s="61">
        <v>8703732</v>
      </c>
      <c r="G7" s="46"/>
      <c r="H7" s="62"/>
      <c r="I7" s="214" t="s">
        <v>128</v>
      </c>
      <c r="J7" s="215" t="s">
        <v>128</v>
      </c>
      <c r="K7" s="216" t="s">
        <v>128</v>
      </c>
      <c r="L7" s="59">
        <v>0.15</v>
      </c>
      <c r="M7" s="63">
        <v>-11.76</v>
      </c>
      <c r="N7" s="61">
        <v>1500000</v>
      </c>
    </row>
    <row r="8" spans="1:14" s="64" customFormat="1" ht="17.100000000000001" customHeight="1">
      <c r="A8" s="46"/>
      <c r="B8" s="46"/>
      <c r="C8" s="58" t="s">
        <v>252</v>
      </c>
      <c r="D8" s="59">
        <v>0.28999999999999998</v>
      </c>
      <c r="E8" s="60">
        <v>3.57</v>
      </c>
      <c r="F8" s="61">
        <v>18000</v>
      </c>
      <c r="G8" s="46"/>
      <c r="H8" s="62"/>
      <c r="I8" s="214" t="s">
        <v>165</v>
      </c>
      <c r="J8" s="215" t="s">
        <v>165</v>
      </c>
      <c r="K8" s="216" t="s">
        <v>165</v>
      </c>
      <c r="L8" s="59">
        <v>1.9</v>
      </c>
      <c r="M8" s="63">
        <v>-9.52</v>
      </c>
      <c r="N8" s="61">
        <v>100000</v>
      </c>
    </row>
    <row r="9" spans="1:14" s="64" customFormat="1" ht="17.100000000000001" customHeight="1">
      <c r="A9" s="46"/>
      <c r="B9" s="46"/>
      <c r="C9" s="58" t="s">
        <v>238</v>
      </c>
      <c r="D9" s="59">
        <v>2.37</v>
      </c>
      <c r="E9" s="60">
        <v>3.04</v>
      </c>
      <c r="F9" s="86">
        <v>759064</v>
      </c>
      <c r="G9" s="46"/>
      <c r="H9" s="62"/>
      <c r="I9" s="214" t="s">
        <v>278</v>
      </c>
      <c r="J9" s="215" t="s">
        <v>278</v>
      </c>
      <c r="K9" s="216" t="s">
        <v>278</v>
      </c>
      <c r="L9" s="59">
        <v>4.5999999999999996</v>
      </c>
      <c r="M9" s="63">
        <v>-7.82</v>
      </c>
      <c r="N9" s="61">
        <v>234832</v>
      </c>
    </row>
    <row r="10" spans="1:14" s="64" customFormat="1" ht="17.100000000000001" customHeight="1">
      <c r="A10" s="46"/>
      <c r="B10" s="46"/>
      <c r="C10" s="58" t="s">
        <v>107</v>
      </c>
      <c r="D10" s="59">
        <v>0.47</v>
      </c>
      <c r="E10" s="60">
        <v>2.17</v>
      </c>
      <c r="F10" s="61">
        <v>1836369</v>
      </c>
      <c r="G10" s="46"/>
      <c r="H10" s="65"/>
      <c r="I10" s="214" t="s">
        <v>262</v>
      </c>
      <c r="J10" s="215" t="s">
        <v>262</v>
      </c>
      <c r="K10" s="216" t="s">
        <v>262</v>
      </c>
      <c r="L10" s="59">
        <v>0.26</v>
      </c>
      <c r="M10" s="63">
        <v>-7.14</v>
      </c>
      <c r="N10" s="61">
        <v>1000</v>
      </c>
    </row>
    <row r="11" spans="1:14" s="64" customFormat="1" ht="29.25" customHeight="1">
      <c r="A11" s="46"/>
      <c r="B11" s="46"/>
      <c r="C11" s="217"/>
      <c r="D11" s="217"/>
      <c r="E11" s="217"/>
      <c r="F11" s="217"/>
      <c r="G11" s="217"/>
      <c r="H11" s="217"/>
      <c r="I11" s="217"/>
      <c r="J11" s="217"/>
      <c r="K11" s="217"/>
      <c r="L11" s="217"/>
      <c r="M11" s="217"/>
      <c r="N11" s="217"/>
    </row>
    <row r="12" spans="1:14" s="64" customFormat="1" ht="22.5" customHeight="1">
      <c r="A12" s="46"/>
      <c r="B12" s="46"/>
      <c r="C12" s="217" t="s">
        <v>77</v>
      </c>
      <c r="D12" s="217"/>
      <c r="E12" s="217"/>
      <c r="F12" s="217"/>
      <c r="G12" s="217"/>
      <c r="H12" s="217"/>
      <c r="I12" s="217"/>
      <c r="J12" s="217"/>
      <c r="K12" s="217"/>
      <c r="L12" s="217"/>
      <c r="M12" s="217"/>
      <c r="N12" s="217"/>
    </row>
    <row r="13" spans="1:14" s="64" customFormat="1" ht="22.5" customHeight="1">
      <c r="A13" s="46"/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</row>
    <row r="14" spans="1:14" ht="29.25" customHeight="1">
      <c r="A14" s="46"/>
      <c r="B14" s="46"/>
      <c r="C14" s="226" t="s">
        <v>18</v>
      </c>
      <c r="D14" s="226"/>
      <c r="E14" s="226"/>
      <c r="F14" s="226"/>
      <c r="G14" s="66"/>
      <c r="H14" s="67"/>
      <c r="I14" s="226" t="s">
        <v>7</v>
      </c>
      <c r="J14" s="226"/>
      <c r="K14" s="226"/>
      <c r="L14" s="226"/>
      <c r="M14" s="226"/>
      <c r="N14" s="226"/>
    </row>
    <row r="15" spans="1:14" ht="31.5">
      <c r="A15" s="46"/>
      <c r="B15" s="46"/>
      <c r="C15" s="52" t="s">
        <v>15</v>
      </c>
      <c r="D15" s="53" t="s">
        <v>16</v>
      </c>
      <c r="E15" s="53" t="s">
        <v>17</v>
      </c>
      <c r="F15" s="68" t="s">
        <v>18</v>
      </c>
      <c r="G15" s="69"/>
      <c r="H15" s="67"/>
      <c r="I15" s="223" t="s">
        <v>15</v>
      </c>
      <c r="J15" s="224" t="s">
        <v>19</v>
      </c>
      <c r="K15" s="225" t="s">
        <v>17</v>
      </c>
      <c r="L15" s="57" t="s">
        <v>16</v>
      </c>
      <c r="M15" s="57" t="s">
        <v>17</v>
      </c>
      <c r="N15" s="54" t="s">
        <v>7</v>
      </c>
    </row>
    <row r="16" spans="1:14" ht="17.100000000000001" customHeight="1">
      <c r="A16" s="46"/>
      <c r="B16" s="46"/>
      <c r="C16" s="58" t="s">
        <v>101</v>
      </c>
      <c r="D16" s="59">
        <v>1.95</v>
      </c>
      <c r="E16" s="70">
        <v>0</v>
      </c>
      <c r="F16" s="61">
        <v>84995644</v>
      </c>
      <c r="G16" s="62"/>
      <c r="H16" s="71"/>
      <c r="I16" s="214" t="s">
        <v>181</v>
      </c>
      <c r="J16" s="215" t="s">
        <v>181</v>
      </c>
      <c r="K16" s="216" t="s">
        <v>181</v>
      </c>
      <c r="L16" s="59">
        <v>5.24</v>
      </c>
      <c r="M16" s="83">
        <v>-0.94517958412098091</v>
      </c>
      <c r="N16" s="61">
        <v>437802853.25999999</v>
      </c>
    </row>
    <row r="17" spans="1:14" ht="17.100000000000001" customHeight="1">
      <c r="A17" s="46"/>
      <c r="B17" s="46"/>
      <c r="C17" s="58" t="s">
        <v>181</v>
      </c>
      <c r="D17" s="59">
        <v>5.24</v>
      </c>
      <c r="E17" s="70">
        <v>-0.94517958412098091</v>
      </c>
      <c r="F17" s="61">
        <v>83354794</v>
      </c>
      <c r="G17" s="62"/>
      <c r="H17" s="71"/>
      <c r="I17" s="214" t="s">
        <v>101</v>
      </c>
      <c r="J17" s="215" t="s">
        <v>101</v>
      </c>
      <c r="K17" s="216" t="s">
        <v>101</v>
      </c>
      <c r="L17" s="59">
        <v>1.95</v>
      </c>
      <c r="M17" s="83">
        <v>0</v>
      </c>
      <c r="N17" s="61">
        <v>164203864.09999999</v>
      </c>
    </row>
    <row r="18" spans="1:14" ht="17.100000000000001" customHeight="1">
      <c r="A18" s="46"/>
      <c r="B18" s="46"/>
      <c r="C18" s="58" t="s">
        <v>307</v>
      </c>
      <c r="D18" s="59">
        <v>0.22</v>
      </c>
      <c r="E18" s="70">
        <v>-4.3499999999999996</v>
      </c>
      <c r="F18" s="61">
        <v>30400000</v>
      </c>
      <c r="G18" s="62"/>
      <c r="H18" s="71"/>
      <c r="I18" s="214" t="s">
        <v>161</v>
      </c>
      <c r="J18" s="215" t="s">
        <v>161</v>
      </c>
      <c r="K18" s="216" t="s">
        <v>161</v>
      </c>
      <c r="L18" s="94">
        <v>13.11</v>
      </c>
      <c r="M18" s="95">
        <v>-0.15</v>
      </c>
      <c r="N18" s="97">
        <v>128105537.23</v>
      </c>
    </row>
    <row r="19" spans="1:14" ht="17.100000000000001" customHeight="1">
      <c r="A19" s="46"/>
      <c r="B19" s="46"/>
      <c r="C19" s="58" t="s">
        <v>282</v>
      </c>
      <c r="D19" s="59">
        <v>3.44</v>
      </c>
      <c r="E19" s="70">
        <v>0.57999999999999996</v>
      </c>
      <c r="F19" s="86">
        <v>15953089</v>
      </c>
      <c r="G19" s="62"/>
      <c r="H19" s="71"/>
      <c r="I19" s="214" t="s">
        <v>282</v>
      </c>
      <c r="J19" s="215" t="s">
        <v>282</v>
      </c>
      <c r="K19" s="216" t="s">
        <v>282</v>
      </c>
      <c r="L19" s="59">
        <v>3.44</v>
      </c>
      <c r="M19" s="83">
        <v>0.57999999999999996</v>
      </c>
      <c r="N19" s="61">
        <v>54895281.560000002</v>
      </c>
    </row>
    <row r="20" spans="1:14" ht="16.5" customHeight="1">
      <c r="A20" s="46"/>
      <c r="B20" s="46"/>
      <c r="C20" s="58" t="s">
        <v>222</v>
      </c>
      <c r="D20" s="59">
        <v>0.26</v>
      </c>
      <c r="E20" s="70">
        <v>0</v>
      </c>
      <c r="F20" s="61">
        <v>13971697</v>
      </c>
      <c r="G20" s="72"/>
      <c r="H20" s="72"/>
      <c r="I20" s="214" t="s">
        <v>113</v>
      </c>
      <c r="J20" s="215" t="s">
        <v>113</v>
      </c>
      <c r="K20" s="216" t="s">
        <v>113</v>
      </c>
      <c r="L20" s="59">
        <v>4.5999999999999996</v>
      </c>
      <c r="M20" s="83">
        <v>-0.86</v>
      </c>
      <c r="N20" s="61">
        <v>35196397.299999997</v>
      </c>
    </row>
    <row r="21" spans="1:14" s="46" customFormat="1" ht="24.75" customHeight="1"/>
    <row r="22" spans="1:14" ht="24.75" customHeight="1">
      <c r="A22" s="46"/>
      <c r="B22" s="46"/>
      <c r="G22" s="46"/>
      <c r="H22" s="46"/>
      <c r="K22" s="8"/>
      <c r="L22" s="8"/>
      <c r="M22" s="8"/>
      <c r="N22" s="8"/>
    </row>
    <row r="23" spans="1:14" ht="23.25" customHeight="1"/>
  </sheetData>
  <mergeCells count="20"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  <mergeCell ref="C2:N2"/>
    <mergeCell ref="C3:N3"/>
    <mergeCell ref="C4:F4"/>
    <mergeCell ref="I4:N4"/>
    <mergeCell ref="I5:K5"/>
    <mergeCell ref="I16:K16"/>
    <mergeCell ref="I17:K17"/>
    <mergeCell ref="I18:K18"/>
    <mergeCell ref="I19:K19"/>
    <mergeCell ref="I20:K20"/>
  </mergeCells>
  <pageMargins left="0.70866141732283505" right="0.78740157480314998" top="0.74803149606299202" bottom="0.74803149606299202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97"/>
  <sheetViews>
    <sheetView topLeftCell="A73" zoomScale="145" zoomScaleNormal="145" workbookViewId="0">
      <selection activeCell="J95" sqref="J95"/>
    </sheetView>
  </sheetViews>
  <sheetFormatPr defaultColWidth="9" defaultRowHeight="17.25" customHeight="1"/>
  <cols>
    <col min="1" max="1" width="1.28515625" style="75" customWidth="1"/>
    <col min="2" max="2" width="28.85546875" style="81" customWidth="1"/>
    <col min="3" max="3" width="7.85546875" style="98" customWidth="1"/>
    <col min="4" max="4" width="9" style="81" customWidth="1"/>
    <col min="5" max="6" width="9.140625" style="81" customWidth="1"/>
    <col min="7" max="7" width="9.85546875" style="81" customWidth="1"/>
    <col min="8" max="8" width="9.7109375" style="81" customWidth="1"/>
    <col min="9" max="9" width="9.85546875" style="81" customWidth="1"/>
    <col min="10" max="10" width="9.85546875" style="99" customWidth="1"/>
    <col min="11" max="11" width="10" style="100" customWidth="1"/>
    <col min="12" max="12" width="9.7109375" style="101" customWidth="1"/>
    <col min="13" max="13" width="23.7109375" style="101" customWidth="1"/>
    <col min="14" max="14" width="23.42578125" style="102" customWidth="1"/>
    <col min="15" max="16384" width="9" style="81"/>
  </cols>
  <sheetData>
    <row r="1" spans="1:14" s="75" customFormat="1" ht="14.25" customHeight="1">
      <c r="A1" s="74"/>
      <c r="B1" s="243" t="s">
        <v>324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5"/>
    </row>
    <row r="2" spans="1:14" s="75" customFormat="1" ht="37.5" customHeight="1">
      <c r="B2" s="76" t="s">
        <v>15</v>
      </c>
      <c r="C2" s="77" t="s">
        <v>20</v>
      </c>
      <c r="D2" s="77" t="s">
        <v>21</v>
      </c>
      <c r="E2" s="77" t="s">
        <v>22</v>
      </c>
      <c r="F2" s="77" t="s">
        <v>23</v>
      </c>
      <c r="G2" s="77" t="s">
        <v>24</v>
      </c>
      <c r="H2" s="77" t="s">
        <v>25</v>
      </c>
      <c r="I2" s="77" t="s">
        <v>19</v>
      </c>
      <c r="J2" s="77" t="s">
        <v>26</v>
      </c>
      <c r="K2" s="78" t="s">
        <v>27</v>
      </c>
      <c r="L2" s="79" t="s">
        <v>28</v>
      </c>
      <c r="M2" s="79" t="s">
        <v>18</v>
      </c>
      <c r="N2" s="80" t="s">
        <v>7</v>
      </c>
    </row>
    <row r="3" spans="1:14" ht="11.1" customHeight="1">
      <c r="A3" s="81"/>
      <c r="B3" s="246" t="s">
        <v>29</v>
      </c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8"/>
    </row>
    <row r="4" spans="1:14" ht="11.1" customHeight="1">
      <c r="A4" s="81"/>
      <c r="B4" s="58" t="s">
        <v>222</v>
      </c>
      <c r="C4" s="82" t="s">
        <v>223</v>
      </c>
      <c r="D4" s="59">
        <v>0.26</v>
      </c>
      <c r="E4" s="59">
        <v>0.26</v>
      </c>
      <c r="F4" s="59">
        <v>0.26</v>
      </c>
      <c r="G4" s="59">
        <v>0.26</v>
      </c>
      <c r="H4" s="59">
        <v>0.26</v>
      </c>
      <c r="I4" s="59">
        <v>0.26</v>
      </c>
      <c r="J4" s="59">
        <v>0.26</v>
      </c>
      <c r="K4" s="83">
        <v>0</v>
      </c>
      <c r="L4" s="84">
        <v>12</v>
      </c>
      <c r="M4" s="61">
        <v>13971697</v>
      </c>
      <c r="N4" s="61">
        <v>3632641.22</v>
      </c>
    </row>
    <row r="5" spans="1:14" ht="11.1" customHeight="1">
      <c r="A5" s="81"/>
      <c r="B5" s="58" t="s">
        <v>282</v>
      </c>
      <c r="C5" s="82" t="s">
        <v>283</v>
      </c>
      <c r="D5" s="59">
        <v>3.42</v>
      </c>
      <c r="E5" s="59">
        <v>3.47</v>
      </c>
      <c r="F5" s="59">
        <v>3.42</v>
      </c>
      <c r="G5" s="59">
        <v>3.44</v>
      </c>
      <c r="H5" s="59">
        <v>3.4</v>
      </c>
      <c r="I5" s="59">
        <v>3.44</v>
      </c>
      <c r="J5" s="59">
        <v>3.42</v>
      </c>
      <c r="K5" s="83">
        <v>0.57999999999999996</v>
      </c>
      <c r="L5" s="84">
        <v>70</v>
      </c>
      <c r="M5" s="61">
        <v>15953089</v>
      </c>
      <c r="N5" s="61">
        <v>54895281.560000002</v>
      </c>
    </row>
    <row r="6" spans="1:14" ht="11.1" customHeight="1">
      <c r="A6" s="81"/>
      <c r="B6" s="58" t="s">
        <v>167</v>
      </c>
      <c r="C6" s="82" t="s">
        <v>168</v>
      </c>
      <c r="D6" s="59">
        <v>0.66</v>
      </c>
      <c r="E6" s="59">
        <v>0.66</v>
      </c>
      <c r="F6" s="59">
        <v>0.66</v>
      </c>
      <c r="G6" s="59">
        <v>0.66</v>
      </c>
      <c r="H6" s="59">
        <v>0.66</v>
      </c>
      <c r="I6" s="59">
        <v>0.66</v>
      </c>
      <c r="J6" s="59">
        <v>0.66</v>
      </c>
      <c r="K6" s="83">
        <v>0</v>
      </c>
      <c r="L6" s="84">
        <v>8</v>
      </c>
      <c r="M6" s="61">
        <v>1721978</v>
      </c>
      <c r="N6" s="61">
        <v>1136505.48</v>
      </c>
    </row>
    <row r="7" spans="1:14" ht="11.1" customHeight="1">
      <c r="A7" s="81"/>
      <c r="B7" s="58" t="s">
        <v>307</v>
      </c>
      <c r="C7" s="82" t="s">
        <v>306</v>
      </c>
      <c r="D7" s="59">
        <v>0.22</v>
      </c>
      <c r="E7" s="59">
        <v>0.22</v>
      </c>
      <c r="F7" s="59">
        <v>0.22</v>
      </c>
      <c r="G7" s="59">
        <v>0.22</v>
      </c>
      <c r="H7" s="59">
        <v>0.23</v>
      </c>
      <c r="I7" s="59">
        <v>0.22</v>
      </c>
      <c r="J7" s="59">
        <v>0.23</v>
      </c>
      <c r="K7" s="83">
        <v>-4.3499999999999996</v>
      </c>
      <c r="L7" s="84">
        <v>13</v>
      </c>
      <c r="M7" s="61">
        <v>30400000</v>
      </c>
      <c r="N7" s="61">
        <v>6688000</v>
      </c>
    </row>
    <row r="8" spans="1:14" ht="11.1" customHeight="1">
      <c r="A8" s="81"/>
      <c r="B8" s="58" t="s">
        <v>262</v>
      </c>
      <c r="C8" s="82" t="s">
        <v>263</v>
      </c>
      <c r="D8" s="59">
        <v>0.26</v>
      </c>
      <c r="E8" s="59">
        <v>0.26</v>
      </c>
      <c r="F8" s="59">
        <v>0.26</v>
      </c>
      <c r="G8" s="59">
        <v>0.26</v>
      </c>
      <c r="H8" s="59">
        <v>0.28000000000000003</v>
      </c>
      <c r="I8" s="59">
        <v>0.26</v>
      </c>
      <c r="J8" s="59">
        <v>0.28000000000000003</v>
      </c>
      <c r="K8" s="83">
        <v>-7.14</v>
      </c>
      <c r="L8" s="84">
        <v>1</v>
      </c>
      <c r="M8" s="61">
        <v>1000</v>
      </c>
      <c r="N8" s="61">
        <v>260</v>
      </c>
    </row>
    <row r="9" spans="1:14" ht="11.1" customHeight="1">
      <c r="A9" s="81"/>
      <c r="B9" s="58" t="s">
        <v>252</v>
      </c>
      <c r="C9" s="82" t="s">
        <v>253</v>
      </c>
      <c r="D9" s="59">
        <v>0.28999999999999998</v>
      </c>
      <c r="E9" s="59">
        <v>0.28999999999999998</v>
      </c>
      <c r="F9" s="59">
        <v>0.28999999999999998</v>
      </c>
      <c r="G9" s="59">
        <v>0.28999999999999998</v>
      </c>
      <c r="H9" s="59">
        <v>0.28999999999999998</v>
      </c>
      <c r="I9" s="59">
        <v>0.28999999999999998</v>
      </c>
      <c r="J9" s="59">
        <v>0.28000000000000003</v>
      </c>
      <c r="K9" s="83">
        <v>3.57</v>
      </c>
      <c r="L9" s="84">
        <v>1</v>
      </c>
      <c r="M9" s="61">
        <v>18000</v>
      </c>
      <c r="N9" s="61">
        <v>5220</v>
      </c>
    </row>
    <row r="10" spans="1:14" ht="11.1" customHeight="1">
      <c r="A10" s="81"/>
      <c r="B10" s="58" t="s">
        <v>287</v>
      </c>
      <c r="C10" s="82" t="s">
        <v>288</v>
      </c>
      <c r="D10" s="59">
        <v>0.21</v>
      </c>
      <c r="E10" s="59">
        <v>0.21</v>
      </c>
      <c r="F10" s="59">
        <v>0.21</v>
      </c>
      <c r="G10" s="59">
        <v>0.21</v>
      </c>
      <c r="H10" s="59">
        <v>0.21</v>
      </c>
      <c r="I10" s="59">
        <v>0.21</v>
      </c>
      <c r="J10" s="59">
        <v>0.21</v>
      </c>
      <c r="K10" s="83">
        <v>0</v>
      </c>
      <c r="L10" s="84">
        <v>3</v>
      </c>
      <c r="M10" s="61">
        <v>10878523</v>
      </c>
      <c r="N10" s="61">
        <v>2284489.83</v>
      </c>
    </row>
    <row r="11" spans="1:14" ht="11.1" customHeight="1">
      <c r="A11" s="81"/>
      <c r="B11" s="58" t="s">
        <v>314</v>
      </c>
      <c r="C11" s="82" t="s">
        <v>315</v>
      </c>
      <c r="D11" s="59">
        <v>1</v>
      </c>
      <c r="E11" s="59">
        <v>1</v>
      </c>
      <c r="F11" s="59">
        <v>0.99</v>
      </c>
      <c r="G11" s="59">
        <v>0.99</v>
      </c>
      <c r="H11" s="59">
        <v>1</v>
      </c>
      <c r="I11" s="59">
        <v>0.99</v>
      </c>
      <c r="J11" s="59">
        <v>1</v>
      </c>
      <c r="K11" s="83">
        <v>-1</v>
      </c>
      <c r="L11" s="84">
        <v>9</v>
      </c>
      <c r="M11" s="61">
        <v>1071034</v>
      </c>
      <c r="N11" s="61">
        <v>1060373.3600000001</v>
      </c>
    </row>
    <row r="12" spans="1:14" ht="11.1" customHeight="1">
      <c r="A12" s="81"/>
      <c r="B12" s="58" t="s">
        <v>216</v>
      </c>
      <c r="C12" s="82" t="s">
        <v>217</v>
      </c>
      <c r="D12" s="59">
        <v>0.06</v>
      </c>
      <c r="E12" s="59">
        <v>0.06</v>
      </c>
      <c r="F12" s="59">
        <v>0.06</v>
      </c>
      <c r="G12" s="59">
        <v>0.06</v>
      </c>
      <c r="H12" s="59">
        <v>0.06</v>
      </c>
      <c r="I12" s="59">
        <v>0.06</v>
      </c>
      <c r="J12" s="59">
        <v>0.06</v>
      </c>
      <c r="K12" s="83">
        <v>0</v>
      </c>
      <c r="L12" s="84">
        <v>4</v>
      </c>
      <c r="M12" s="61">
        <v>12058301</v>
      </c>
      <c r="N12" s="61">
        <v>723498.06</v>
      </c>
    </row>
    <row r="13" spans="1:14" ht="11.1" customHeight="1">
      <c r="A13" s="81"/>
      <c r="B13" s="58" t="s">
        <v>195</v>
      </c>
      <c r="C13" s="82" t="s">
        <v>196</v>
      </c>
      <c r="D13" s="59">
        <v>1.1000000000000001</v>
      </c>
      <c r="E13" s="59">
        <v>1.1000000000000001</v>
      </c>
      <c r="F13" s="59">
        <v>1.1000000000000001</v>
      </c>
      <c r="G13" s="59">
        <v>1.1000000000000001</v>
      </c>
      <c r="H13" s="59">
        <v>1.1000000000000001</v>
      </c>
      <c r="I13" s="59">
        <v>1.1000000000000001</v>
      </c>
      <c r="J13" s="59">
        <v>1.1000000000000001</v>
      </c>
      <c r="K13" s="83">
        <v>0</v>
      </c>
      <c r="L13" s="84">
        <v>1</v>
      </c>
      <c r="M13" s="61">
        <v>4518</v>
      </c>
      <c r="N13" s="61">
        <v>4969.8</v>
      </c>
    </row>
    <row r="14" spans="1:14" ht="11.1" customHeight="1">
      <c r="A14" s="81"/>
      <c r="B14" s="58" t="s">
        <v>108</v>
      </c>
      <c r="C14" s="82" t="s">
        <v>90</v>
      </c>
      <c r="D14" s="59">
        <v>0.15</v>
      </c>
      <c r="E14" s="59">
        <v>0.15</v>
      </c>
      <c r="F14" s="59">
        <v>0.15</v>
      </c>
      <c r="G14" s="59">
        <v>0.15</v>
      </c>
      <c r="H14" s="59">
        <v>0.15</v>
      </c>
      <c r="I14" s="59">
        <v>0.15</v>
      </c>
      <c r="J14" s="59">
        <v>0.15</v>
      </c>
      <c r="K14" s="83">
        <v>0</v>
      </c>
      <c r="L14" s="84">
        <v>3</v>
      </c>
      <c r="M14" s="61">
        <v>178400</v>
      </c>
      <c r="N14" s="61">
        <v>26760</v>
      </c>
    </row>
    <row r="15" spans="1:14" ht="11.1" customHeight="1">
      <c r="A15" s="81"/>
      <c r="B15" s="58" t="s">
        <v>101</v>
      </c>
      <c r="C15" s="82" t="s">
        <v>100</v>
      </c>
      <c r="D15" s="59">
        <v>1.95</v>
      </c>
      <c r="E15" s="59">
        <v>1.95</v>
      </c>
      <c r="F15" s="59">
        <v>1.92</v>
      </c>
      <c r="G15" s="59">
        <v>1.93</v>
      </c>
      <c r="H15" s="59">
        <v>1.95</v>
      </c>
      <c r="I15" s="59">
        <v>1.95</v>
      </c>
      <c r="J15" s="59">
        <v>1.95</v>
      </c>
      <c r="K15" s="83">
        <v>0</v>
      </c>
      <c r="L15" s="84">
        <v>83</v>
      </c>
      <c r="M15" s="61">
        <v>84995644</v>
      </c>
      <c r="N15" s="61">
        <v>164203864.09999999</v>
      </c>
    </row>
    <row r="16" spans="1:14" ht="11.1" customHeight="1">
      <c r="A16" s="81"/>
      <c r="B16" s="58" t="s">
        <v>113</v>
      </c>
      <c r="C16" s="82" t="s">
        <v>114</v>
      </c>
      <c r="D16" s="59">
        <v>4.6399999999999997</v>
      </c>
      <c r="E16" s="59">
        <v>4.6399999999999997</v>
      </c>
      <c r="F16" s="59">
        <v>4.55</v>
      </c>
      <c r="G16" s="59">
        <v>4.59</v>
      </c>
      <c r="H16" s="59">
        <v>4.6399999999999997</v>
      </c>
      <c r="I16" s="59">
        <v>4.5999999999999996</v>
      </c>
      <c r="J16" s="59">
        <v>4.6399999999999997</v>
      </c>
      <c r="K16" s="83">
        <v>-0.86</v>
      </c>
      <c r="L16" s="84">
        <v>63</v>
      </c>
      <c r="M16" s="61">
        <v>7675976</v>
      </c>
      <c r="N16" s="61">
        <v>35196397.299999997</v>
      </c>
    </row>
    <row r="17" spans="1:14" ht="11.1" customHeight="1">
      <c r="A17" s="81"/>
      <c r="B17" s="58" t="s">
        <v>234</v>
      </c>
      <c r="C17" s="82" t="s">
        <v>235</v>
      </c>
      <c r="D17" s="59">
        <v>0.2</v>
      </c>
      <c r="E17" s="59">
        <v>0.22</v>
      </c>
      <c r="F17" s="59">
        <v>0.2</v>
      </c>
      <c r="G17" s="59">
        <v>0.2</v>
      </c>
      <c r="H17" s="59">
        <v>0.2</v>
      </c>
      <c r="I17" s="59">
        <v>0.22</v>
      </c>
      <c r="J17" s="59">
        <v>0.2</v>
      </c>
      <c r="K17" s="83">
        <v>10</v>
      </c>
      <c r="L17" s="84">
        <v>10</v>
      </c>
      <c r="M17" s="61">
        <v>3786742</v>
      </c>
      <c r="N17" s="61">
        <v>758362.94</v>
      </c>
    </row>
    <row r="18" spans="1:14" ht="11.1" customHeight="1">
      <c r="A18" s="81"/>
      <c r="B18" s="249" t="s">
        <v>110</v>
      </c>
      <c r="C18" s="250"/>
      <c r="D18" s="237"/>
      <c r="E18" s="238"/>
      <c r="F18" s="238"/>
      <c r="G18" s="238"/>
      <c r="H18" s="238"/>
      <c r="I18" s="238"/>
      <c r="J18" s="238"/>
      <c r="K18" s="239"/>
      <c r="L18" s="85">
        <f>SUM(L4:L17)</f>
        <v>281</v>
      </c>
      <c r="M18" s="85">
        <f>SUM(M4:M17)</f>
        <v>182714902</v>
      </c>
      <c r="N18" s="86">
        <f>SUM(N4:N17)</f>
        <v>270616623.64999998</v>
      </c>
    </row>
    <row r="19" spans="1:14" ht="11.1" customHeight="1">
      <c r="A19" s="81"/>
      <c r="B19" s="240" t="s">
        <v>30</v>
      </c>
      <c r="C19" s="241"/>
      <c r="D19" s="241"/>
      <c r="E19" s="241"/>
      <c r="F19" s="241"/>
      <c r="G19" s="241"/>
      <c r="H19" s="241"/>
      <c r="I19" s="241"/>
      <c r="J19" s="241"/>
      <c r="K19" s="241"/>
      <c r="L19" s="241"/>
      <c r="M19" s="241"/>
      <c r="N19" s="242"/>
    </row>
    <row r="20" spans="1:14" ht="11.1" customHeight="1">
      <c r="A20" s="81"/>
      <c r="B20" s="58" t="s">
        <v>161</v>
      </c>
      <c r="C20" s="82" t="s">
        <v>162</v>
      </c>
      <c r="D20" s="88">
        <v>13.12</v>
      </c>
      <c r="E20" s="88">
        <v>13.21</v>
      </c>
      <c r="F20" s="88">
        <v>13.11</v>
      </c>
      <c r="G20" s="88">
        <v>13.14</v>
      </c>
      <c r="H20" s="88">
        <v>13.1</v>
      </c>
      <c r="I20" s="88">
        <v>13.11</v>
      </c>
      <c r="J20" s="88">
        <v>13.13</v>
      </c>
      <c r="K20" s="83">
        <v>-0.15</v>
      </c>
      <c r="L20" s="89">
        <v>77</v>
      </c>
      <c r="M20" s="86">
        <v>9752771</v>
      </c>
      <c r="N20" s="86">
        <v>128105537.23</v>
      </c>
    </row>
    <row r="21" spans="1:14" ht="11.1" customHeight="1">
      <c r="A21" s="81"/>
      <c r="B21" s="124" t="s">
        <v>312</v>
      </c>
      <c r="C21" s="123" t="s">
        <v>313</v>
      </c>
      <c r="D21" s="120">
        <v>3.65</v>
      </c>
      <c r="E21" s="120">
        <v>3.7</v>
      </c>
      <c r="F21" s="120">
        <v>3.5</v>
      </c>
      <c r="G21" s="120">
        <v>3.65</v>
      </c>
      <c r="H21" s="120">
        <v>3.81</v>
      </c>
      <c r="I21" s="120">
        <v>3.55</v>
      </c>
      <c r="J21" s="120">
        <v>3.75</v>
      </c>
      <c r="K21" s="122">
        <v>-5.33</v>
      </c>
      <c r="L21" s="119">
        <v>23</v>
      </c>
      <c r="M21" s="121">
        <v>839917</v>
      </c>
      <c r="N21" s="121">
        <v>3063022</v>
      </c>
    </row>
    <row r="22" spans="1:14" ht="11.1" customHeight="1">
      <c r="A22" s="81"/>
      <c r="B22" s="235" t="s">
        <v>169</v>
      </c>
      <c r="C22" s="236"/>
      <c r="D22" s="237"/>
      <c r="E22" s="238"/>
      <c r="F22" s="238"/>
      <c r="G22" s="238"/>
      <c r="H22" s="238"/>
      <c r="I22" s="238"/>
      <c r="J22" s="238"/>
      <c r="K22" s="239"/>
      <c r="L22" s="87">
        <f>SUM(L20:L21)</f>
        <v>100</v>
      </c>
      <c r="M22" s="85">
        <f>SUM(M20:M21)</f>
        <v>10592688</v>
      </c>
      <c r="N22" s="61">
        <f>SUM(N20:N21)</f>
        <v>131168559.23</v>
      </c>
    </row>
    <row r="23" spans="1:14" ht="11.1" customHeight="1">
      <c r="A23" s="81"/>
      <c r="B23" s="240" t="s">
        <v>119</v>
      </c>
      <c r="C23" s="241"/>
      <c r="D23" s="241"/>
      <c r="E23" s="241"/>
      <c r="F23" s="241"/>
      <c r="G23" s="241"/>
      <c r="H23" s="241"/>
      <c r="I23" s="241"/>
      <c r="J23" s="241"/>
      <c r="K23" s="241"/>
      <c r="L23" s="241"/>
      <c r="M23" s="241"/>
      <c r="N23" s="242"/>
    </row>
    <row r="24" spans="1:14" ht="11.1" customHeight="1">
      <c r="A24" s="81"/>
      <c r="B24" s="117" t="s">
        <v>268</v>
      </c>
      <c r="C24" s="118" t="s">
        <v>269</v>
      </c>
      <c r="D24" s="88">
        <v>0.91</v>
      </c>
      <c r="E24" s="88">
        <v>0.92</v>
      </c>
      <c r="F24" s="88">
        <v>0.89</v>
      </c>
      <c r="G24" s="88">
        <v>0.91</v>
      </c>
      <c r="H24" s="88">
        <v>0.9</v>
      </c>
      <c r="I24" s="88">
        <v>0.92</v>
      </c>
      <c r="J24" s="88">
        <v>0.91</v>
      </c>
      <c r="K24" s="83">
        <v>1.1000000000000001</v>
      </c>
      <c r="L24" s="89">
        <v>10</v>
      </c>
      <c r="M24" s="86">
        <v>2162148</v>
      </c>
      <c r="N24" s="86">
        <v>1957323.7</v>
      </c>
    </row>
    <row r="25" spans="1:14" ht="11.1" customHeight="1">
      <c r="A25" s="81"/>
      <c r="B25" s="117" t="s">
        <v>284</v>
      </c>
      <c r="C25" s="118" t="s">
        <v>285</v>
      </c>
      <c r="D25" s="88">
        <v>0.55000000000000004</v>
      </c>
      <c r="E25" s="88">
        <v>0.55000000000000004</v>
      </c>
      <c r="F25" s="88">
        <v>0.55000000000000004</v>
      </c>
      <c r="G25" s="88">
        <v>0.55000000000000004</v>
      </c>
      <c r="H25" s="88">
        <v>0.55000000000000004</v>
      </c>
      <c r="I25" s="88">
        <v>0.55000000000000004</v>
      </c>
      <c r="J25" s="88">
        <v>0.55000000000000004</v>
      </c>
      <c r="K25" s="83">
        <v>0</v>
      </c>
      <c r="L25" s="89">
        <v>1</v>
      </c>
      <c r="M25" s="86">
        <v>1084</v>
      </c>
      <c r="N25" s="86">
        <v>596.20000000000005</v>
      </c>
    </row>
    <row r="26" spans="1:14" ht="11.1" customHeight="1">
      <c r="A26" s="81"/>
      <c r="B26" s="235" t="s">
        <v>286</v>
      </c>
      <c r="C26" s="236"/>
      <c r="D26" s="237"/>
      <c r="E26" s="238"/>
      <c r="F26" s="238"/>
      <c r="G26" s="238"/>
      <c r="H26" s="238"/>
      <c r="I26" s="238"/>
      <c r="J26" s="238"/>
      <c r="K26" s="239"/>
      <c r="L26" s="87">
        <f>SUM(L24:L25)</f>
        <v>11</v>
      </c>
      <c r="M26" s="85">
        <f>SUM(M24:M25)</f>
        <v>2163232</v>
      </c>
      <c r="N26" s="61">
        <f>SUM(N24:N25)</f>
        <v>1957919.9</v>
      </c>
    </row>
    <row r="27" spans="1:14" ht="11.1" customHeight="1">
      <c r="A27" s="81"/>
      <c r="B27" s="227" t="s">
        <v>102</v>
      </c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9"/>
    </row>
    <row r="28" spans="1:14" ht="11.1" customHeight="1">
      <c r="A28" s="81"/>
      <c r="B28" s="58" t="s">
        <v>304</v>
      </c>
      <c r="C28" s="82" t="s">
        <v>305</v>
      </c>
      <c r="D28" s="88">
        <v>27</v>
      </c>
      <c r="E28" s="88">
        <v>27</v>
      </c>
      <c r="F28" s="88">
        <v>26.85</v>
      </c>
      <c r="G28" s="88">
        <v>26.93</v>
      </c>
      <c r="H28" s="88">
        <v>26.84</v>
      </c>
      <c r="I28" s="88">
        <v>26.85</v>
      </c>
      <c r="J28" s="88">
        <v>27</v>
      </c>
      <c r="K28" s="83">
        <v>-0.56000000000000005</v>
      </c>
      <c r="L28" s="89">
        <v>30</v>
      </c>
      <c r="M28" s="86">
        <v>506012</v>
      </c>
      <c r="N28" s="86">
        <v>13626861.75</v>
      </c>
    </row>
    <row r="29" spans="1:14" ht="11.1" customHeight="1">
      <c r="A29" s="81"/>
      <c r="B29" s="58" t="s">
        <v>266</v>
      </c>
      <c r="C29" s="82" t="s">
        <v>267</v>
      </c>
      <c r="D29" s="88">
        <v>5.5</v>
      </c>
      <c r="E29" s="88">
        <v>5.5</v>
      </c>
      <c r="F29" s="88">
        <v>5.5</v>
      </c>
      <c r="G29" s="88">
        <v>5.5</v>
      </c>
      <c r="H29" s="88">
        <v>5.5</v>
      </c>
      <c r="I29" s="88">
        <v>5.5</v>
      </c>
      <c r="J29" s="88">
        <v>5.5</v>
      </c>
      <c r="K29" s="70">
        <v>0</v>
      </c>
      <c r="L29" s="119">
        <v>12</v>
      </c>
      <c r="M29" s="86">
        <v>1500000</v>
      </c>
      <c r="N29" s="86">
        <v>8250000</v>
      </c>
    </row>
    <row r="30" spans="1:14" ht="11.1" customHeight="1">
      <c r="A30" s="81"/>
      <c r="B30" s="58" t="s">
        <v>121</v>
      </c>
      <c r="C30" s="82" t="s">
        <v>120</v>
      </c>
      <c r="D30" s="88">
        <v>7.1</v>
      </c>
      <c r="E30" s="143">
        <v>7.1</v>
      </c>
      <c r="F30" s="143">
        <v>7.1</v>
      </c>
      <c r="G30" s="143">
        <v>7.1</v>
      </c>
      <c r="H30" s="88">
        <v>7.08</v>
      </c>
      <c r="I30" s="143">
        <v>7.1</v>
      </c>
      <c r="J30" s="143">
        <v>7.1</v>
      </c>
      <c r="K30" s="144">
        <v>0</v>
      </c>
      <c r="L30" s="145">
        <v>1</v>
      </c>
      <c r="M30" s="146">
        <v>10894</v>
      </c>
      <c r="N30" s="146">
        <v>77347.399999999994</v>
      </c>
    </row>
    <row r="31" spans="1:14" ht="11.1" customHeight="1">
      <c r="A31" s="81"/>
      <c r="B31" s="58" t="s">
        <v>210</v>
      </c>
      <c r="C31" s="82" t="s">
        <v>211</v>
      </c>
      <c r="D31" s="88">
        <v>3.8</v>
      </c>
      <c r="E31" s="88">
        <v>3.8</v>
      </c>
      <c r="F31" s="88">
        <v>3.75</v>
      </c>
      <c r="G31" s="88">
        <v>3.78</v>
      </c>
      <c r="H31" s="88">
        <v>3.84</v>
      </c>
      <c r="I31" s="88">
        <v>3.75</v>
      </c>
      <c r="J31" s="88">
        <v>3.8</v>
      </c>
      <c r="K31" s="83">
        <v>-1.32</v>
      </c>
      <c r="L31" s="89">
        <v>8</v>
      </c>
      <c r="M31" s="86">
        <v>327205</v>
      </c>
      <c r="N31" s="86">
        <v>1235973.06</v>
      </c>
    </row>
    <row r="32" spans="1:14" ht="11.1" customHeight="1">
      <c r="A32" s="81"/>
      <c r="B32" s="58" t="s">
        <v>276</v>
      </c>
      <c r="C32" s="82" t="s">
        <v>277</v>
      </c>
      <c r="D32" s="88">
        <v>0.9</v>
      </c>
      <c r="E32" s="88">
        <v>0.9</v>
      </c>
      <c r="F32" s="88">
        <v>0.9</v>
      </c>
      <c r="G32" s="88">
        <v>0.9</v>
      </c>
      <c r="H32" s="88">
        <v>0.91</v>
      </c>
      <c r="I32" s="88">
        <v>0.9</v>
      </c>
      <c r="J32" s="88">
        <v>0.91</v>
      </c>
      <c r="K32" s="83">
        <v>-1.1000000000000001</v>
      </c>
      <c r="L32" s="89">
        <v>1</v>
      </c>
      <c r="M32" s="86">
        <v>27308</v>
      </c>
      <c r="N32" s="86">
        <v>24577.200000000001</v>
      </c>
    </row>
    <row r="33" spans="1:14" ht="11.1" customHeight="1">
      <c r="A33" s="81"/>
      <c r="B33" s="235" t="s">
        <v>111</v>
      </c>
      <c r="C33" s="236"/>
      <c r="D33" s="230"/>
      <c r="E33" s="231"/>
      <c r="F33" s="231"/>
      <c r="G33" s="231"/>
      <c r="H33" s="231"/>
      <c r="I33" s="231"/>
      <c r="J33" s="231"/>
      <c r="K33" s="232"/>
      <c r="L33" s="90">
        <f>SUM(L28:L32)</f>
        <v>52</v>
      </c>
      <c r="M33" s="90">
        <f>SUM(M28:M32)</f>
        <v>2371419</v>
      </c>
      <c r="N33" s="90">
        <f>SUM(N28:N32)</f>
        <v>23214759.409999996</v>
      </c>
    </row>
    <row r="34" spans="1:14" ht="11.1" customHeight="1">
      <c r="A34" s="81"/>
      <c r="B34" s="227" t="s">
        <v>103</v>
      </c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9"/>
    </row>
    <row r="35" spans="1:14" ht="11.1" customHeight="1">
      <c r="A35" s="81"/>
      <c r="B35" s="58" t="s">
        <v>181</v>
      </c>
      <c r="C35" s="82" t="s">
        <v>182</v>
      </c>
      <c r="D35" s="88">
        <v>5.27</v>
      </c>
      <c r="E35" s="88">
        <v>5.29</v>
      </c>
      <c r="F35" s="88">
        <v>5.15</v>
      </c>
      <c r="G35" s="88">
        <v>5.25</v>
      </c>
      <c r="H35" s="88">
        <v>5.29</v>
      </c>
      <c r="I35" s="88">
        <v>5.24</v>
      </c>
      <c r="J35" s="88">
        <v>5.29</v>
      </c>
      <c r="K35" s="83">
        <v>-0.94517958412098091</v>
      </c>
      <c r="L35" s="89">
        <v>183</v>
      </c>
      <c r="M35" s="86">
        <v>83354794</v>
      </c>
      <c r="N35" s="86">
        <v>437802853.25999999</v>
      </c>
    </row>
    <row r="36" spans="1:14" ht="11.1" customHeight="1">
      <c r="A36" s="81"/>
      <c r="B36" s="58" t="s">
        <v>124</v>
      </c>
      <c r="C36" s="82" t="s">
        <v>125</v>
      </c>
      <c r="D36" s="88">
        <v>2.25</v>
      </c>
      <c r="E36" s="88">
        <v>2.5299999999999998</v>
      </c>
      <c r="F36" s="88">
        <v>2.25</v>
      </c>
      <c r="G36" s="88">
        <v>2.44</v>
      </c>
      <c r="H36" s="88">
        <v>2.2000000000000002</v>
      </c>
      <c r="I36" s="88">
        <v>2.4</v>
      </c>
      <c r="J36" s="88">
        <v>2.2000000000000002</v>
      </c>
      <c r="K36" s="83">
        <v>9.09</v>
      </c>
      <c r="L36" s="89">
        <v>10</v>
      </c>
      <c r="M36" s="86">
        <v>8703732</v>
      </c>
      <c r="N36" s="86">
        <v>21278330</v>
      </c>
    </row>
    <row r="37" spans="1:14" ht="11.1" customHeight="1">
      <c r="A37" s="81"/>
      <c r="B37" s="58" t="s">
        <v>230</v>
      </c>
      <c r="C37" s="82" t="s">
        <v>231</v>
      </c>
      <c r="D37" s="88">
        <v>2.5</v>
      </c>
      <c r="E37" s="88">
        <v>2.5</v>
      </c>
      <c r="F37" s="88">
        <v>2.5</v>
      </c>
      <c r="G37" s="88">
        <v>2.5</v>
      </c>
      <c r="H37" s="88">
        <v>2.58</v>
      </c>
      <c r="I37" s="88">
        <v>2.5</v>
      </c>
      <c r="J37" s="88">
        <v>2.58</v>
      </c>
      <c r="K37" s="83">
        <v>-3.1</v>
      </c>
      <c r="L37" s="89">
        <v>1</v>
      </c>
      <c r="M37" s="86">
        <v>222141</v>
      </c>
      <c r="N37" s="86">
        <v>555352.5</v>
      </c>
    </row>
    <row r="38" spans="1:14" ht="11.1" customHeight="1">
      <c r="A38" s="81"/>
      <c r="B38" s="58" t="s">
        <v>218</v>
      </c>
      <c r="C38" s="82" t="s">
        <v>219</v>
      </c>
      <c r="D38" s="88">
        <v>17</v>
      </c>
      <c r="E38" s="143">
        <v>17</v>
      </c>
      <c r="F38" s="143">
        <v>17</v>
      </c>
      <c r="G38" s="143">
        <v>17</v>
      </c>
      <c r="H38" s="143">
        <v>17.5</v>
      </c>
      <c r="I38" s="143">
        <v>17</v>
      </c>
      <c r="J38" s="143">
        <v>17.5</v>
      </c>
      <c r="K38" s="144">
        <v>-2.86</v>
      </c>
      <c r="L38" s="145">
        <v>2</v>
      </c>
      <c r="M38" s="146">
        <v>11413</v>
      </c>
      <c r="N38" s="146">
        <v>194021</v>
      </c>
    </row>
    <row r="39" spans="1:14" ht="11.1" customHeight="1">
      <c r="A39" s="81"/>
      <c r="B39" s="58" t="s">
        <v>258</v>
      </c>
      <c r="C39" s="82" t="s">
        <v>259</v>
      </c>
      <c r="D39" s="88">
        <v>1.26</v>
      </c>
      <c r="E39" s="88">
        <v>1.26</v>
      </c>
      <c r="F39" s="88">
        <v>1.22</v>
      </c>
      <c r="G39" s="88">
        <v>1.23</v>
      </c>
      <c r="H39" s="88">
        <v>1.26</v>
      </c>
      <c r="I39" s="88">
        <v>1.23</v>
      </c>
      <c r="J39" s="88">
        <v>1.26</v>
      </c>
      <c r="K39" s="83">
        <v>-2.38</v>
      </c>
      <c r="L39" s="89">
        <v>4</v>
      </c>
      <c r="M39" s="86">
        <v>1111139</v>
      </c>
      <c r="N39" s="86">
        <v>1362410.98</v>
      </c>
    </row>
    <row r="40" spans="1:14" ht="11.1" customHeight="1">
      <c r="A40" s="81"/>
      <c r="B40" s="58" t="s">
        <v>264</v>
      </c>
      <c r="C40" s="82" t="s">
        <v>265</v>
      </c>
      <c r="D40" s="88">
        <v>2.65</v>
      </c>
      <c r="E40" s="88">
        <v>2.65</v>
      </c>
      <c r="F40" s="88">
        <v>2.6</v>
      </c>
      <c r="G40" s="88">
        <v>2.63</v>
      </c>
      <c r="H40" s="88">
        <v>2.65</v>
      </c>
      <c r="I40" s="88">
        <v>2.6</v>
      </c>
      <c r="J40" s="88">
        <v>2.65</v>
      </c>
      <c r="K40" s="83">
        <v>-1.89</v>
      </c>
      <c r="L40" s="89">
        <v>17</v>
      </c>
      <c r="M40" s="86">
        <v>5050000</v>
      </c>
      <c r="N40" s="86">
        <v>13287500</v>
      </c>
    </row>
    <row r="41" spans="1:14" ht="11.1" customHeight="1">
      <c r="A41" s="81"/>
      <c r="B41" s="58" t="s">
        <v>187</v>
      </c>
      <c r="C41" s="82" t="s">
        <v>186</v>
      </c>
      <c r="D41" s="88">
        <v>2.2599999999999998</v>
      </c>
      <c r="E41" s="88">
        <v>2.29</v>
      </c>
      <c r="F41" s="88">
        <v>2.2400000000000002</v>
      </c>
      <c r="G41" s="88">
        <v>2.2599999999999998</v>
      </c>
      <c r="H41" s="88">
        <v>2.27</v>
      </c>
      <c r="I41" s="88">
        <v>2.2599999999999998</v>
      </c>
      <c r="J41" s="88">
        <v>2.2599999999999998</v>
      </c>
      <c r="K41" s="83">
        <v>0</v>
      </c>
      <c r="L41" s="89">
        <v>32</v>
      </c>
      <c r="M41" s="86">
        <v>2900022</v>
      </c>
      <c r="N41" s="86">
        <v>6545466.6200000001</v>
      </c>
    </row>
    <row r="42" spans="1:14" ht="11.1" customHeight="1">
      <c r="A42" s="81"/>
      <c r="B42" s="58" t="s">
        <v>165</v>
      </c>
      <c r="C42" s="82" t="s">
        <v>166</v>
      </c>
      <c r="D42" s="88">
        <v>1.9</v>
      </c>
      <c r="E42" s="143">
        <v>1.9</v>
      </c>
      <c r="F42" s="143">
        <v>1.9</v>
      </c>
      <c r="G42" s="143">
        <v>1.9</v>
      </c>
      <c r="H42" s="88">
        <v>2.1</v>
      </c>
      <c r="I42" s="143">
        <v>1.9</v>
      </c>
      <c r="J42" s="143">
        <v>2.1</v>
      </c>
      <c r="K42" s="144">
        <v>-9.52</v>
      </c>
      <c r="L42" s="145">
        <v>1</v>
      </c>
      <c r="M42" s="146">
        <v>100000</v>
      </c>
      <c r="N42" s="146">
        <v>190000</v>
      </c>
    </row>
    <row r="43" spans="1:14" ht="11.1" customHeight="1">
      <c r="A43" s="81"/>
      <c r="B43" s="58" t="s">
        <v>256</v>
      </c>
      <c r="C43" s="82" t="s">
        <v>257</v>
      </c>
      <c r="D43" s="88">
        <v>5.55</v>
      </c>
      <c r="E43" s="88">
        <v>5.58</v>
      </c>
      <c r="F43" s="88">
        <v>5.55</v>
      </c>
      <c r="G43" s="88">
        <v>5.55</v>
      </c>
      <c r="H43" s="88">
        <v>5.55</v>
      </c>
      <c r="I43" s="88">
        <v>5.55</v>
      </c>
      <c r="J43" s="88">
        <v>5.55</v>
      </c>
      <c r="K43" s="83">
        <v>0</v>
      </c>
      <c r="L43" s="89">
        <v>13</v>
      </c>
      <c r="M43" s="86">
        <v>567972</v>
      </c>
      <c r="N43" s="86">
        <v>3154644.6</v>
      </c>
    </row>
    <row r="44" spans="1:14" ht="11.1" customHeight="1">
      <c r="A44" s="81"/>
      <c r="B44" s="58" t="s">
        <v>238</v>
      </c>
      <c r="C44" s="82" t="s">
        <v>190</v>
      </c>
      <c r="D44" s="88">
        <v>2.34</v>
      </c>
      <c r="E44" s="88">
        <v>2.37</v>
      </c>
      <c r="F44" s="88">
        <v>2.34</v>
      </c>
      <c r="G44" s="88">
        <v>2.35</v>
      </c>
      <c r="H44" s="88">
        <v>2.2599999999999998</v>
      </c>
      <c r="I44" s="88">
        <v>2.37</v>
      </c>
      <c r="J44" s="88">
        <v>2.2999999999999998</v>
      </c>
      <c r="K44" s="83">
        <v>3.04</v>
      </c>
      <c r="L44" s="89">
        <v>4</v>
      </c>
      <c r="M44" s="86">
        <v>759064</v>
      </c>
      <c r="N44" s="86">
        <v>1787209.76</v>
      </c>
    </row>
    <row r="45" spans="1:14" ht="11.1" customHeight="1">
      <c r="A45" s="81"/>
      <c r="B45" s="233" t="s">
        <v>112</v>
      </c>
      <c r="C45" s="234"/>
      <c r="D45" s="230"/>
      <c r="E45" s="231"/>
      <c r="F45" s="231"/>
      <c r="G45" s="231"/>
      <c r="H45" s="231"/>
      <c r="I45" s="231"/>
      <c r="J45" s="231"/>
      <c r="K45" s="232"/>
      <c r="L45" s="90">
        <f>SUM(L35:L44)</f>
        <v>267</v>
      </c>
      <c r="M45" s="90">
        <f>SUM(M35:M44)</f>
        <v>102780277</v>
      </c>
      <c r="N45" s="90">
        <f>SUM(N35:N44)</f>
        <v>486157788.72000003</v>
      </c>
    </row>
    <row r="46" spans="1:14" ht="11.1" customHeight="1">
      <c r="A46" s="81"/>
      <c r="B46" s="227" t="s">
        <v>31</v>
      </c>
      <c r="C46" s="228"/>
      <c r="D46" s="228"/>
      <c r="E46" s="228"/>
      <c r="F46" s="228"/>
      <c r="G46" s="228"/>
      <c r="H46" s="228"/>
      <c r="I46" s="228"/>
      <c r="J46" s="228"/>
      <c r="K46" s="228"/>
      <c r="L46" s="228"/>
      <c r="M46" s="228"/>
      <c r="N46" s="229"/>
    </row>
    <row r="47" spans="1:14" ht="11.1" customHeight="1">
      <c r="A47" s="81"/>
      <c r="B47" s="58" t="s">
        <v>212</v>
      </c>
      <c r="C47" s="82" t="s">
        <v>213</v>
      </c>
      <c r="D47" s="88">
        <v>11.5</v>
      </c>
      <c r="E47" s="88">
        <v>11.5</v>
      </c>
      <c r="F47" s="88">
        <v>11.5</v>
      </c>
      <c r="G47" s="88">
        <v>11.5</v>
      </c>
      <c r="H47" s="88">
        <v>11.51</v>
      </c>
      <c r="I47" s="88">
        <v>11.5</v>
      </c>
      <c r="J47" s="88">
        <v>11.5</v>
      </c>
      <c r="K47" s="83">
        <v>0</v>
      </c>
      <c r="L47" s="89">
        <v>5</v>
      </c>
      <c r="M47" s="86">
        <v>730000</v>
      </c>
      <c r="N47" s="86">
        <v>8395000</v>
      </c>
    </row>
    <row r="48" spans="1:14" ht="11.1" customHeight="1">
      <c r="A48" s="81"/>
      <c r="B48" s="58" t="s">
        <v>197</v>
      </c>
      <c r="C48" s="82" t="s">
        <v>198</v>
      </c>
      <c r="D48" s="88">
        <v>110</v>
      </c>
      <c r="E48" s="143">
        <v>110</v>
      </c>
      <c r="F48" s="143">
        <v>105</v>
      </c>
      <c r="G48" s="143">
        <v>109.86</v>
      </c>
      <c r="H48" s="88">
        <v>105</v>
      </c>
      <c r="I48" s="143">
        <v>105</v>
      </c>
      <c r="J48" s="143">
        <v>105</v>
      </c>
      <c r="K48" s="144">
        <v>0</v>
      </c>
      <c r="L48" s="145">
        <v>4</v>
      </c>
      <c r="M48" s="146">
        <v>8333</v>
      </c>
      <c r="N48" s="146">
        <v>915465</v>
      </c>
    </row>
    <row r="49" spans="1:14" ht="11.1" customHeight="1">
      <c r="A49" s="81"/>
      <c r="B49" s="58" t="s">
        <v>148</v>
      </c>
      <c r="C49" s="82" t="s">
        <v>147</v>
      </c>
      <c r="D49" s="88">
        <v>9</v>
      </c>
      <c r="E49" s="88">
        <v>9</v>
      </c>
      <c r="F49" s="88">
        <v>9</v>
      </c>
      <c r="G49" s="88">
        <v>9</v>
      </c>
      <c r="H49" s="88">
        <v>9</v>
      </c>
      <c r="I49" s="88">
        <v>9</v>
      </c>
      <c r="J49" s="88">
        <v>9</v>
      </c>
      <c r="K49" s="83">
        <v>0</v>
      </c>
      <c r="L49" s="89">
        <v>4</v>
      </c>
      <c r="M49" s="86">
        <v>160000</v>
      </c>
      <c r="N49" s="86">
        <v>1440000</v>
      </c>
    </row>
    <row r="50" spans="1:14" ht="11.1" customHeight="1">
      <c r="A50" s="81"/>
      <c r="B50" s="58" t="s">
        <v>170</v>
      </c>
      <c r="C50" s="82" t="s">
        <v>171</v>
      </c>
      <c r="D50" s="88">
        <v>13.01</v>
      </c>
      <c r="E50" s="88">
        <v>13.01</v>
      </c>
      <c r="F50" s="88">
        <v>13.01</v>
      </c>
      <c r="G50" s="88">
        <v>13.01</v>
      </c>
      <c r="H50" s="88">
        <v>13.01</v>
      </c>
      <c r="I50" s="88">
        <v>13.01</v>
      </c>
      <c r="J50" s="88">
        <v>13.01</v>
      </c>
      <c r="K50" s="83">
        <v>0</v>
      </c>
      <c r="L50" s="89">
        <v>1</v>
      </c>
      <c r="M50" s="86">
        <v>505</v>
      </c>
      <c r="N50" s="86">
        <v>6570.05</v>
      </c>
    </row>
    <row r="51" spans="1:14" ht="11.1" customHeight="1">
      <c r="A51" s="81"/>
      <c r="B51" s="257" t="s">
        <v>115</v>
      </c>
      <c r="C51" s="258"/>
      <c r="D51" s="259"/>
      <c r="E51" s="260"/>
      <c r="F51" s="260"/>
      <c r="G51" s="260"/>
      <c r="H51" s="260"/>
      <c r="I51" s="260"/>
      <c r="J51" s="260"/>
      <c r="K51" s="261"/>
      <c r="L51" s="89">
        <f>SUM(L47:L50)</f>
        <v>14</v>
      </c>
      <c r="M51" s="86">
        <f>SUM(M47:M50)</f>
        <v>898838</v>
      </c>
      <c r="N51" s="86">
        <f>SUM(N47:N50)</f>
        <v>10757035.050000001</v>
      </c>
    </row>
    <row r="52" spans="1:14" ht="11.1" customHeight="1">
      <c r="A52" s="81"/>
      <c r="B52" s="240" t="s">
        <v>104</v>
      </c>
      <c r="C52" s="241"/>
      <c r="D52" s="241"/>
      <c r="E52" s="241"/>
      <c r="F52" s="241"/>
      <c r="G52" s="241"/>
      <c r="H52" s="241"/>
      <c r="I52" s="241"/>
      <c r="J52" s="241"/>
      <c r="K52" s="241"/>
      <c r="L52" s="241"/>
      <c r="M52" s="241"/>
      <c r="N52" s="242"/>
    </row>
    <row r="53" spans="1:14" ht="11.1" customHeight="1">
      <c r="A53" s="81"/>
      <c r="B53" s="58" t="s">
        <v>291</v>
      </c>
      <c r="C53" s="82" t="s">
        <v>290</v>
      </c>
      <c r="D53" s="88">
        <v>10.5</v>
      </c>
      <c r="E53" s="88">
        <v>10.5</v>
      </c>
      <c r="F53" s="88">
        <v>9.35</v>
      </c>
      <c r="G53" s="88">
        <v>9.86</v>
      </c>
      <c r="H53" s="88">
        <v>11</v>
      </c>
      <c r="I53" s="88">
        <v>9.4</v>
      </c>
      <c r="J53" s="88">
        <v>11</v>
      </c>
      <c r="K53" s="83">
        <v>-14.55</v>
      </c>
      <c r="L53" s="89">
        <v>10</v>
      </c>
      <c r="M53" s="86">
        <v>38632</v>
      </c>
      <c r="N53" s="86">
        <v>380787.56</v>
      </c>
    </row>
    <row r="54" spans="1:14" ht="11.1" customHeight="1">
      <c r="A54" s="81"/>
      <c r="B54" s="58" t="s">
        <v>278</v>
      </c>
      <c r="C54" s="82" t="s">
        <v>279</v>
      </c>
      <c r="D54" s="88">
        <v>4.5</v>
      </c>
      <c r="E54" s="88">
        <v>4.5999999999999996</v>
      </c>
      <c r="F54" s="88">
        <v>4.5</v>
      </c>
      <c r="G54" s="88">
        <v>4.5999999999999996</v>
      </c>
      <c r="H54" s="88">
        <v>4.99</v>
      </c>
      <c r="I54" s="88">
        <v>4.5999999999999996</v>
      </c>
      <c r="J54" s="88">
        <v>4.99</v>
      </c>
      <c r="K54" s="83">
        <v>-7.82</v>
      </c>
      <c r="L54" s="89">
        <v>3</v>
      </c>
      <c r="M54" s="86">
        <v>234832</v>
      </c>
      <c r="N54" s="86">
        <v>1080001.2</v>
      </c>
    </row>
    <row r="55" spans="1:14" ht="11.1" customHeight="1">
      <c r="A55" s="81"/>
      <c r="B55" s="148" t="s">
        <v>320</v>
      </c>
      <c r="C55" s="149" t="s">
        <v>321</v>
      </c>
      <c r="D55" s="88">
        <v>11.4</v>
      </c>
      <c r="E55" s="143">
        <v>11.4</v>
      </c>
      <c r="F55" s="143">
        <v>11.4</v>
      </c>
      <c r="G55" s="143">
        <v>11.4</v>
      </c>
      <c r="H55" s="143">
        <v>11.5</v>
      </c>
      <c r="I55" s="143">
        <v>11.4</v>
      </c>
      <c r="J55" s="143">
        <v>11.5</v>
      </c>
      <c r="K55" s="144">
        <v>-0.86956521739129933</v>
      </c>
      <c r="L55" s="145">
        <v>1</v>
      </c>
      <c r="M55" s="146">
        <v>1296</v>
      </c>
      <c r="N55" s="146">
        <v>14774.4</v>
      </c>
    </row>
    <row r="56" spans="1:14" ht="11.1" customHeight="1">
      <c r="A56" s="81"/>
      <c r="B56" s="58" t="s">
        <v>107</v>
      </c>
      <c r="C56" s="82" t="s">
        <v>43</v>
      </c>
      <c r="D56" s="88">
        <v>0.46</v>
      </c>
      <c r="E56" s="88">
        <v>0.49</v>
      </c>
      <c r="F56" s="88">
        <v>0.46</v>
      </c>
      <c r="G56" s="88">
        <v>0.48</v>
      </c>
      <c r="H56" s="88">
        <v>0.41</v>
      </c>
      <c r="I56" s="88">
        <v>0.47</v>
      </c>
      <c r="J56" s="88">
        <v>0.46</v>
      </c>
      <c r="K56" s="83">
        <v>2.17</v>
      </c>
      <c r="L56" s="89">
        <v>26</v>
      </c>
      <c r="M56" s="86">
        <v>1836369</v>
      </c>
      <c r="N56" s="86">
        <v>880201.8</v>
      </c>
    </row>
    <row r="57" spans="1:14" ht="11.1" customHeight="1">
      <c r="A57" s="81"/>
      <c r="B57" s="257" t="s">
        <v>289</v>
      </c>
      <c r="C57" s="258"/>
      <c r="D57" s="259"/>
      <c r="E57" s="260"/>
      <c r="F57" s="260"/>
      <c r="G57" s="260"/>
      <c r="H57" s="260"/>
      <c r="I57" s="260"/>
      <c r="J57" s="260"/>
      <c r="K57" s="261"/>
      <c r="L57" s="89">
        <f>SUM(L53:L56)</f>
        <v>40</v>
      </c>
      <c r="M57" s="86">
        <f>SUM(M53:M56)</f>
        <v>2111129</v>
      </c>
      <c r="N57" s="86">
        <f>SUM(N53:N56)</f>
        <v>2355764.96</v>
      </c>
    </row>
    <row r="58" spans="1:14" s="75" customFormat="1" ht="11.1" customHeight="1">
      <c r="B58" s="91" t="s">
        <v>32</v>
      </c>
      <c r="C58" s="251"/>
      <c r="D58" s="252"/>
      <c r="E58" s="252"/>
      <c r="F58" s="252"/>
      <c r="G58" s="252"/>
      <c r="H58" s="252"/>
      <c r="I58" s="252"/>
      <c r="J58" s="252"/>
      <c r="K58" s="253"/>
      <c r="L58" s="92">
        <f>L57+L51+L45+L33+L26+L22+L18</f>
        <v>765</v>
      </c>
      <c r="M58" s="92">
        <f>M57+M51+M45+M33+M26+M22+M18</f>
        <v>303632485</v>
      </c>
      <c r="N58" s="92">
        <f>N57+N51+N45+N33+N26+N22+N18</f>
        <v>926228450.91999996</v>
      </c>
    </row>
    <row r="59" spans="1:14" s="75" customFormat="1" ht="30" customHeight="1">
      <c r="A59" s="74"/>
      <c r="B59" s="254" t="s">
        <v>323</v>
      </c>
      <c r="C59" s="255"/>
      <c r="D59" s="255"/>
      <c r="E59" s="255"/>
      <c r="F59" s="255"/>
      <c r="G59" s="255"/>
      <c r="H59" s="255"/>
      <c r="I59" s="255"/>
      <c r="J59" s="255"/>
      <c r="K59" s="255"/>
      <c r="L59" s="255"/>
      <c r="M59" s="255"/>
      <c r="N59" s="256"/>
    </row>
    <row r="60" spans="1:14" s="75" customFormat="1" ht="45.75" customHeight="1">
      <c r="B60" s="76" t="s">
        <v>15</v>
      </c>
      <c r="C60" s="77" t="s">
        <v>20</v>
      </c>
      <c r="D60" s="77" t="s">
        <v>21</v>
      </c>
      <c r="E60" s="77" t="s">
        <v>22</v>
      </c>
      <c r="F60" s="77" t="s">
        <v>23</v>
      </c>
      <c r="G60" s="77" t="s">
        <v>24</v>
      </c>
      <c r="H60" s="77" t="s">
        <v>25</v>
      </c>
      <c r="I60" s="77" t="s">
        <v>19</v>
      </c>
      <c r="J60" s="77" t="s">
        <v>26</v>
      </c>
      <c r="K60" s="78" t="s">
        <v>27</v>
      </c>
      <c r="L60" s="79" t="s">
        <v>28</v>
      </c>
      <c r="M60" s="79" t="s">
        <v>18</v>
      </c>
      <c r="N60" s="80" t="s">
        <v>7</v>
      </c>
    </row>
    <row r="61" spans="1:14" ht="12" customHeight="1">
      <c r="A61" s="81"/>
      <c r="B61" s="246" t="s">
        <v>29</v>
      </c>
      <c r="C61" s="247"/>
      <c r="D61" s="247"/>
      <c r="E61" s="247"/>
      <c r="F61" s="247"/>
      <c r="G61" s="247"/>
      <c r="H61" s="247"/>
      <c r="I61" s="247"/>
      <c r="J61" s="247"/>
      <c r="K61" s="247"/>
      <c r="L61" s="247"/>
      <c r="M61" s="247"/>
      <c r="N61" s="248"/>
    </row>
    <row r="62" spans="1:14" s="75" customFormat="1" ht="12" customHeight="1">
      <c r="B62" s="58" t="s">
        <v>128</v>
      </c>
      <c r="C62" s="82" t="s">
        <v>129</v>
      </c>
      <c r="D62" s="88">
        <v>0.15</v>
      </c>
      <c r="E62" s="88">
        <v>0.15</v>
      </c>
      <c r="F62" s="88">
        <v>0.15</v>
      </c>
      <c r="G62" s="88">
        <v>0.15</v>
      </c>
      <c r="H62" s="88">
        <v>0.17</v>
      </c>
      <c r="I62" s="88">
        <v>0.15</v>
      </c>
      <c r="J62" s="88">
        <v>0.17</v>
      </c>
      <c r="K62" s="83">
        <v>-11.76</v>
      </c>
      <c r="L62" s="111">
        <v>1</v>
      </c>
      <c r="M62" s="86">
        <v>1500000</v>
      </c>
      <c r="N62" s="86">
        <v>225000</v>
      </c>
    </row>
    <row r="63" spans="1:14" s="75" customFormat="1" ht="12" customHeight="1">
      <c r="B63" s="58" t="s">
        <v>274</v>
      </c>
      <c r="C63" s="82" t="s">
        <v>275</v>
      </c>
      <c r="D63" s="88">
        <v>0.63</v>
      </c>
      <c r="E63" s="88">
        <v>0.63</v>
      </c>
      <c r="F63" s="88">
        <v>0.63</v>
      </c>
      <c r="G63" s="88">
        <v>0.63</v>
      </c>
      <c r="H63" s="88">
        <v>0.63</v>
      </c>
      <c r="I63" s="88">
        <v>0.63</v>
      </c>
      <c r="J63" s="88">
        <v>0.63</v>
      </c>
      <c r="K63" s="83">
        <v>0</v>
      </c>
      <c r="L63" s="111">
        <v>6</v>
      </c>
      <c r="M63" s="86">
        <v>706694</v>
      </c>
      <c r="N63" s="86">
        <v>445217.22</v>
      </c>
    </row>
    <row r="64" spans="1:14" s="75" customFormat="1" ht="12" customHeight="1">
      <c r="B64" s="262" t="s">
        <v>110</v>
      </c>
      <c r="C64" s="263"/>
      <c r="D64" s="230"/>
      <c r="E64" s="231"/>
      <c r="F64" s="231"/>
      <c r="G64" s="231"/>
      <c r="H64" s="231"/>
      <c r="I64" s="231"/>
      <c r="J64" s="231"/>
      <c r="K64" s="232"/>
      <c r="L64" s="85">
        <f>SUM(L62:L63)</f>
        <v>7</v>
      </c>
      <c r="M64" s="85">
        <f>SUM(M62:M63)</f>
        <v>2206694</v>
      </c>
      <c r="N64" s="86">
        <f>SUM(N62:N63)</f>
        <v>670217.22</v>
      </c>
    </row>
    <row r="65" spans="1:14" s="75" customFormat="1" ht="12" customHeight="1">
      <c r="B65" s="227" t="s">
        <v>102</v>
      </c>
      <c r="C65" s="228"/>
      <c r="D65" s="228"/>
      <c r="E65" s="228"/>
      <c r="F65" s="228"/>
      <c r="G65" s="228"/>
      <c r="H65" s="228"/>
      <c r="I65" s="228"/>
      <c r="J65" s="228"/>
      <c r="K65" s="228"/>
      <c r="L65" s="228"/>
      <c r="M65" s="228"/>
      <c r="N65" s="229"/>
    </row>
    <row r="66" spans="1:14" s="75" customFormat="1" ht="12" customHeight="1">
      <c r="B66" s="58" t="s">
        <v>33</v>
      </c>
      <c r="C66" s="82" t="s">
        <v>34</v>
      </c>
      <c r="D66" s="88">
        <v>2.35</v>
      </c>
      <c r="E66" s="88">
        <v>2.35</v>
      </c>
      <c r="F66" s="88">
        <v>2.35</v>
      </c>
      <c r="G66" s="88">
        <v>2.35</v>
      </c>
      <c r="H66" s="88">
        <v>2.37</v>
      </c>
      <c r="I66" s="88">
        <v>2.35</v>
      </c>
      <c r="J66" s="88">
        <v>2.36</v>
      </c>
      <c r="K66" s="70">
        <v>-0.42</v>
      </c>
      <c r="L66" s="111">
        <v>1</v>
      </c>
      <c r="M66" s="86">
        <v>6000</v>
      </c>
      <c r="N66" s="86">
        <v>14100</v>
      </c>
    </row>
    <row r="67" spans="1:14" s="75" customFormat="1" ht="12" customHeight="1">
      <c r="B67" s="235" t="s">
        <v>111</v>
      </c>
      <c r="C67" s="236"/>
      <c r="D67" s="230"/>
      <c r="E67" s="231"/>
      <c r="F67" s="231"/>
      <c r="G67" s="231"/>
      <c r="H67" s="231"/>
      <c r="I67" s="231"/>
      <c r="J67" s="231"/>
      <c r="K67" s="232"/>
      <c r="L67" s="90">
        <f>SUM(L66)</f>
        <v>1</v>
      </c>
      <c r="M67" s="90">
        <f>SUM(M66)</f>
        <v>6000</v>
      </c>
      <c r="N67" s="90">
        <f>SUM(N66)</f>
        <v>14100</v>
      </c>
    </row>
    <row r="68" spans="1:14" ht="12" customHeight="1">
      <c r="A68" s="81"/>
      <c r="B68" s="227" t="s">
        <v>103</v>
      </c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9"/>
    </row>
    <row r="69" spans="1:14" ht="12" customHeight="1">
      <c r="A69" s="81"/>
      <c r="B69" s="58" t="s">
        <v>35</v>
      </c>
      <c r="C69" s="82" t="s">
        <v>36</v>
      </c>
      <c r="D69" s="88">
        <v>3.2</v>
      </c>
      <c r="E69" s="88">
        <v>3.2</v>
      </c>
      <c r="F69" s="88">
        <v>3.15</v>
      </c>
      <c r="G69" s="88">
        <v>3.19</v>
      </c>
      <c r="H69" s="88">
        <v>3.16</v>
      </c>
      <c r="I69" s="59">
        <v>3.16</v>
      </c>
      <c r="J69" s="59">
        <v>3.15</v>
      </c>
      <c r="K69" s="83">
        <v>0.32</v>
      </c>
      <c r="L69" s="84">
        <v>11</v>
      </c>
      <c r="M69" s="61">
        <v>1257280</v>
      </c>
      <c r="N69" s="61">
        <v>4006770.94</v>
      </c>
    </row>
    <row r="70" spans="1:14" ht="12" customHeight="1">
      <c r="A70" s="81"/>
      <c r="B70" s="262" t="s">
        <v>112</v>
      </c>
      <c r="C70" s="263"/>
      <c r="D70" s="230"/>
      <c r="E70" s="231"/>
      <c r="F70" s="231"/>
      <c r="G70" s="231"/>
      <c r="H70" s="231"/>
      <c r="I70" s="231"/>
      <c r="J70" s="231"/>
      <c r="K70" s="232"/>
      <c r="L70" s="90">
        <f>SUM(L69:L69)</f>
        <v>11</v>
      </c>
      <c r="M70" s="90">
        <f>SUM(M69:M69)</f>
        <v>1257280</v>
      </c>
      <c r="N70" s="90">
        <f>SUM(N69:N69)</f>
        <v>4006770.94</v>
      </c>
    </row>
    <row r="71" spans="1:14" ht="12" customHeight="1">
      <c r="A71" s="81"/>
      <c r="B71" s="227" t="s">
        <v>31</v>
      </c>
      <c r="C71" s="228"/>
      <c r="D71" s="228"/>
      <c r="E71" s="228"/>
      <c r="F71" s="228"/>
      <c r="G71" s="228"/>
      <c r="H71" s="228"/>
      <c r="I71" s="228"/>
      <c r="J71" s="228"/>
      <c r="K71" s="228"/>
      <c r="L71" s="228"/>
      <c r="M71" s="228"/>
      <c r="N71" s="229"/>
    </row>
    <row r="72" spans="1:14" ht="12" customHeight="1">
      <c r="A72" s="81"/>
      <c r="B72" s="58" t="s">
        <v>201</v>
      </c>
      <c r="C72" s="82" t="s">
        <v>202</v>
      </c>
      <c r="D72" s="88">
        <v>35.5</v>
      </c>
      <c r="E72" s="88">
        <v>35.5</v>
      </c>
      <c r="F72" s="88">
        <v>35.5</v>
      </c>
      <c r="G72" s="88">
        <v>35.5</v>
      </c>
      <c r="H72" s="88">
        <v>35.5</v>
      </c>
      <c r="I72" s="59">
        <v>35.5</v>
      </c>
      <c r="J72" s="59">
        <v>35.5</v>
      </c>
      <c r="K72" s="83">
        <v>0</v>
      </c>
      <c r="L72" s="84">
        <v>3</v>
      </c>
      <c r="M72" s="61">
        <v>8000</v>
      </c>
      <c r="N72" s="61">
        <v>284000</v>
      </c>
    </row>
    <row r="73" spans="1:14" ht="12" customHeight="1">
      <c r="A73" s="81"/>
      <c r="B73" s="257" t="s">
        <v>115</v>
      </c>
      <c r="C73" s="258"/>
      <c r="D73" s="259"/>
      <c r="E73" s="260"/>
      <c r="F73" s="260"/>
      <c r="G73" s="260"/>
      <c r="H73" s="260"/>
      <c r="I73" s="260"/>
      <c r="J73" s="260"/>
      <c r="K73" s="261"/>
      <c r="L73" s="89">
        <f>SUM(L72)</f>
        <v>3</v>
      </c>
      <c r="M73" s="86">
        <f>SUM(M72)</f>
        <v>8000</v>
      </c>
      <c r="N73" s="86">
        <f>SUM(N72)</f>
        <v>284000</v>
      </c>
    </row>
    <row r="74" spans="1:14" s="75" customFormat="1" ht="12" customHeight="1">
      <c r="B74" s="91" t="s">
        <v>183</v>
      </c>
      <c r="C74" s="251"/>
      <c r="D74" s="252"/>
      <c r="E74" s="252"/>
      <c r="F74" s="252"/>
      <c r="G74" s="252"/>
      <c r="H74" s="252"/>
      <c r="I74" s="252"/>
      <c r="J74" s="252"/>
      <c r="K74" s="253"/>
      <c r="L74" s="92">
        <f>L70+L67+L64+L72</f>
        <v>22</v>
      </c>
      <c r="M74" s="92">
        <f t="shared" ref="M74:N74" si="0">M70+M67+M64+M72</f>
        <v>3477974</v>
      </c>
      <c r="N74" s="92">
        <f t="shared" si="0"/>
        <v>4975088.16</v>
      </c>
    </row>
    <row r="75" spans="1:14" s="75" customFormat="1" ht="30" customHeight="1">
      <c r="A75" s="74"/>
      <c r="B75" s="254" t="s">
        <v>322</v>
      </c>
      <c r="C75" s="255"/>
      <c r="D75" s="255"/>
      <c r="E75" s="255"/>
      <c r="F75" s="255"/>
      <c r="G75" s="255"/>
      <c r="H75" s="255"/>
      <c r="I75" s="255"/>
      <c r="J75" s="255"/>
      <c r="K75" s="255"/>
      <c r="L75" s="255"/>
      <c r="M75" s="255"/>
      <c r="N75" s="256"/>
    </row>
    <row r="76" spans="1:14" s="75" customFormat="1" ht="41.25" customHeight="1">
      <c r="B76" s="76" t="s">
        <v>15</v>
      </c>
      <c r="C76" s="77" t="s">
        <v>20</v>
      </c>
      <c r="D76" s="77" t="s">
        <v>21</v>
      </c>
      <c r="E76" s="77" t="s">
        <v>22</v>
      </c>
      <c r="F76" s="77" t="s">
        <v>23</v>
      </c>
      <c r="G76" s="77" t="s">
        <v>24</v>
      </c>
      <c r="H76" s="77" t="s">
        <v>25</v>
      </c>
      <c r="I76" s="77" t="s">
        <v>19</v>
      </c>
      <c r="J76" s="77" t="s">
        <v>26</v>
      </c>
      <c r="K76" s="78" t="s">
        <v>27</v>
      </c>
      <c r="L76" s="79" t="s">
        <v>28</v>
      </c>
      <c r="M76" s="79" t="s">
        <v>18</v>
      </c>
      <c r="N76" s="80" t="s">
        <v>7</v>
      </c>
    </row>
    <row r="77" spans="1:14" ht="12" customHeight="1">
      <c r="A77" s="81"/>
      <c r="B77" s="227" t="s">
        <v>29</v>
      </c>
      <c r="C77" s="228"/>
      <c r="D77" s="228"/>
      <c r="E77" s="228"/>
      <c r="F77" s="228"/>
      <c r="G77" s="228"/>
      <c r="H77" s="228"/>
      <c r="I77" s="228"/>
      <c r="J77" s="228"/>
      <c r="K77" s="228"/>
      <c r="L77" s="228"/>
      <c r="M77" s="228"/>
      <c r="N77" s="229"/>
    </row>
    <row r="78" spans="1:14" ht="12" customHeight="1">
      <c r="A78" s="81"/>
      <c r="B78" s="58" t="s">
        <v>296</v>
      </c>
      <c r="C78" s="82" t="s">
        <v>297</v>
      </c>
      <c r="D78" s="94">
        <v>0.05</v>
      </c>
      <c r="E78" s="94">
        <v>0.05</v>
      </c>
      <c r="F78" s="94">
        <v>0.05</v>
      </c>
      <c r="G78" s="94">
        <v>0.05</v>
      </c>
      <c r="H78" s="94">
        <v>0.05</v>
      </c>
      <c r="I78" s="94">
        <v>0.05</v>
      </c>
      <c r="J78" s="94">
        <v>0.05</v>
      </c>
      <c r="K78" s="95">
        <v>0</v>
      </c>
      <c r="L78" s="96">
        <v>1</v>
      </c>
      <c r="M78" s="97">
        <v>198</v>
      </c>
      <c r="N78" s="97">
        <v>9.9</v>
      </c>
    </row>
    <row r="79" spans="1:14" s="75" customFormat="1" ht="12" customHeight="1">
      <c r="B79" s="262" t="s">
        <v>110</v>
      </c>
      <c r="C79" s="263"/>
      <c r="D79" s="230"/>
      <c r="E79" s="231"/>
      <c r="F79" s="231"/>
      <c r="G79" s="231"/>
      <c r="H79" s="231"/>
      <c r="I79" s="231"/>
      <c r="J79" s="231"/>
      <c r="K79" s="232"/>
      <c r="L79" s="85">
        <f>SUM(L78:L78)</f>
        <v>1</v>
      </c>
      <c r="M79" s="85">
        <f>SUM(M78:M78)</f>
        <v>198</v>
      </c>
      <c r="N79" s="86">
        <f>SUM(N78:N78)</f>
        <v>9.9</v>
      </c>
    </row>
    <row r="80" spans="1:14" ht="12" customHeight="1">
      <c r="A80" s="81"/>
      <c r="B80" s="227" t="s">
        <v>102</v>
      </c>
      <c r="C80" s="228"/>
      <c r="D80" s="228"/>
      <c r="E80" s="228"/>
      <c r="F80" s="228"/>
      <c r="G80" s="228"/>
      <c r="H80" s="228"/>
      <c r="I80" s="228"/>
      <c r="J80" s="228"/>
      <c r="K80" s="228"/>
      <c r="L80" s="228"/>
      <c r="M80" s="228"/>
      <c r="N80" s="229"/>
    </row>
    <row r="81" spans="1:14" ht="12" customHeight="1">
      <c r="A81" s="81"/>
      <c r="B81" s="58" t="s">
        <v>308</v>
      </c>
      <c r="C81" s="82" t="s">
        <v>309</v>
      </c>
      <c r="D81" s="88">
        <v>0.99</v>
      </c>
      <c r="E81" s="88">
        <v>0.99</v>
      </c>
      <c r="F81" s="88">
        <v>0.99</v>
      </c>
      <c r="G81" s="88">
        <v>0.99</v>
      </c>
      <c r="H81" s="88">
        <v>1</v>
      </c>
      <c r="I81" s="88">
        <v>0.99</v>
      </c>
      <c r="J81" s="88">
        <v>0.99</v>
      </c>
      <c r="K81" s="70">
        <v>0</v>
      </c>
      <c r="L81" s="111">
        <v>1</v>
      </c>
      <c r="M81" s="86">
        <v>5000</v>
      </c>
      <c r="N81" s="86">
        <v>4950</v>
      </c>
    </row>
    <row r="82" spans="1:14" ht="12" customHeight="1">
      <c r="A82" s="81"/>
      <c r="B82" s="235" t="s">
        <v>111</v>
      </c>
      <c r="C82" s="236"/>
      <c r="D82" s="230"/>
      <c r="E82" s="231"/>
      <c r="F82" s="231"/>
      <c r="G82" s="231"/>
      <c r="H82" s="231"/>
      <c r="I82" s="231"/>
      <c r="J82" s="231"/>
      <c r="K82" s="232"/>
      <c r="L82" s="90">
        <f>SUM(L81)</f>
        <v>1</v>
      </c>
      <c r="M82" s="90">
        <f>SUM(M81)</f>
        <v>5000</v>
      </c>
      <c r="N82" s="90">
        <f>SUM(N81)</f>
        <v>4950</v>
      </c>
    </row>
    <row r="83" spans="1:14" ht="12" customHeight="1">
      <c r="A83" s="81"/>
      <c r="B83" s="227" t="s">
        <v>103</v>
      </c>
      <c r="C83" s="228"/>
      <c r="D83" s="228"/>
      <c r="E83" s="228"/>
      <c r="F83" s="228"/>
      <c r="G83" s="228"/>
      <c r="H83" s="228"/>
      <c r="I83" s="228"/>
      <c r="J83" s="228"/>
      <c r="K83" s="228"/>
      <c r="L83" s="228"/>
      <c r="M83" s="228"/>
      <c r="N83" s="229"/>
    </row>
    <row r="84" spans="1:14" ht="12" customHeight="1">
      <c r="A84" s="81"/>
      <c r="B84" s="58" t="s">
        <v>143</v>
      </c>
      <c r="C84" s="82" t="s">
        <v>144</v>
      </c>
      <c r="D84" s="88">
        <v>1.85</v>
      </c>
      <c r="E84" s="88">
        <v>1.88</v>
      </c>
      <c r="F84" s="88">
        <v>1.85</v>
      </c>
      <c r="G84" s="88">
        <v>1.85</v>
      </c>
      <c r="H84" s="88">
        <v>1.85</v>
      </c>
      <c r="I84" s="88">
        <v>1.88</v>
      </c>
      <c r="J84" s="88">
        <v>1.85</v>
      </c>
      <c r="K84" s="70">
        <v>1.62</v>
      </c>
      <c r="L84" s="111">
        <v>2</v>
      </c>
      <c r="M84" s="86">
        <v>10978</v>
      </c>
      <c r="N84" s="86">
        <v>20314.34</v>
      </c>
    </row>
    <row r="85" spans="1:14" ht="12" customHeight="1">
      <c r="A85" s="81"/>
      <c r="B85" s="58" t="s">
        <v>228</v>
      </c>
      <c r="C85" s="82" t="s">
        <v>229</v>
      </c>
      <c r="D85" s="88">
        <v>1.8</v>
      </c>
      <c r="E85" s="88">
        <v>1.85</v>
      </c>
      <c r="F85" s="88">
        <v>1.8</v>
      </c>
      <c r="G85" s="88">
        <v>1.81</v>
      </c>
      <c r="H85" s="88">
        <v>1.85</v>
      </c>
      <c r="I85" s="88">
        <v>1.85</v>
      </c>
      <c r="J85" s="88">
        <v>1.85</v>
      </c>
      <c r="K85" s="70">
        <v>0</v>
      </c>
      <c r="L85" s="111">
        <v>3</v>
      </c>
      <c r="M85" s="86">
        <v>6788</v>
      </c>
      <c r="N85" s="86">
        <v>12281.7</v>
      </c>
    </row>
    <row r="86" spans="1:14" ht="12" customHeight="1">
      <c r="A86" s="81"/>
      <c r="B86" s="58" t="s">
        <v>106</v>
      </c>
      <c r="C86" s="82" t="s">
        <v>88</v>
      </c>
      <c r="D86" s="88">
        <v>1.86</v>
      </c>
      <c r="E86" s="88">
        <v>1.86</v>
      </c>
      <c r="F86" s="88">
        <v>1.85</v>
      </c>
      <c r="G86" s="88">
        <v>1.85</v>
      </c>
      <c r="H86" s="88">
        <v>1.88</v>
      </c>
      <c r="I86" s="88">
        <v>1.85</v>
      </c>
      <c r="J86" s="88">
        <v>1.88</v>
      </c>
      <c r="K86" s="70">
        <v>-1.6</v>
      </c>
      <c r="L86" s="111">
        <v>2</v>
      </c>
      <c r="M86" s="86">
        <v>23688</v>
      </c>
      <c r="N86" s="86">
        <v>43929.68</v>
      </c>
    </row>
    <row r="87" spans="1:14" ht="12" customHeight="1">
      <c r="A87" s="81"/>
      <c r="B87" s="58" t="s">
        <v>38</v>
      </c>
      <c r="C87" s="82" t="s">
        <v>39</v>
      </c>
      <c r="D87" s="88">
        <v>1.2</v>
      </c>
      <c r="E87" s="88">
        <v>1.23</v>
      </c>
      <c r="F87" s="88">
        <v>1.2</v>
      </c>
      <c r="G87" s="88">
        <v>1.22</v>
      </c>
      <c r="H87" s="88">
        <v>1.22</v>
      </c>
      <c r="I87" s="88">
        <v>1.23</v>
      </c>
      <c r="J87" s="88">
        <v>1.21</v>
      </c>
      <c r="K87" s="70">
        <v>1.65</v>
      </c>
      <c r="L87" s="111">
        <v>14</v>
      </c>
      <c r="M87" s="86">
        <v>5010375</v>
      </c>
      <c r="N87" s="86">
        <v>6126980</v>
      </c>
    </row>
    <row r="88" spans="1:14" ht="12" customHeight="1">
      <c r="A88" s="81"/>
      <c r="B88" s="233" t="s">
        <v>112</v>
      </c>
      <c r="C88" s="234"/>
      <c r="D88" s="230"/>
      <c r="E88" s="231"/>
      <c r="F88" s="231"/>
      <c r="G88" s="231"/>
      <c r="H88" s="231"/>
      <c r="I88" s="231"/>
      <c r="J88" s="231"/>
      <c r="K88" s="232"/>
      <c r="L88" s="90">
        <f>SUM(L84:L87)</f>
        <v>21</v>
      </c>
      <c r="M88" s="90">
        <f>SUM(M84:M87)</f>
        <v>5051829</v>
      </c>
      <c r="N88" s="90">
        <f>SUM(N84:N87)</f>
        <v>6203505.7199999997</v>
      </c>
    </row>
    <row r="89" spans="1:14" ht="12" customHeight="1">
      <c r="A89" s="81"/>
      <c r="B89" s="240" t="s">
        <v>104</v>
      </c>
      <c r="C89" s="241"/>
      <c r="D89" s="241"/>
      <c r="E89" s="241"/>
      <c r="F89" s="241"/>
      <c r="G89" s="241"/>
      <c r="H89" s="241"/>
      <c r="I89" s="241"/>
      <c r="J89" s="241"/>
      <c r="K89" s="241"/>
      <c r="L89" s="241"/>
      <c r="M89" s="241"/>
      <c r="N89" s="242"/>
    </row>
    <row r="90" spans="1:14" ht="12" customHeight="1">
      <c r="A90" s="81"/>
      <c r="B90" s="58" t="s">
        <v>298</v>
      </c>
      <c r="C90" s="82" t="s">
        <v>299</v>
      </c>
      <c r="D90" s="94">
        <v>4.7</v>
      </c>
      <c r="E90" s="94">
        <v>4.7</v>
      </c>
      <c r="F90" s="94">
        <v>4.53</v>
      </c>
      <c r="G90" s="94">
        <v>4.57</v>
      </c>
      <c r="H90" s="94">
        <v>4.76</v>
      </c>
      <c r="I90" s="88">
        <v>4.5999999999999996</v>
      </c>
      <c r="J90" s="88">
        <v>4.7</v>
      </c>
      <c r="K90" s="83">
        <v>-2.13</v>
      </c>
      <c r="L90" s="89">
        <v>46</v>
      </c>
      <c r="M90" s="86">
        <v>3793039</v>
      </c>
      <c r="N90" s="86">
        <v>17351452.399999999</v>
      </c>
    </row>
    <row r="91" spans="1:14" ht="12" customHeight="1">
      <c r="A91" s="81"/>
      <c r="B91" s="257" t="s">
        <v>289</v>
      </c>
      <c r="C91" s="258"/>
      <c r="D91" s="259"/>
      <c r="E91" s="260"/>
      <c r="F91" s="260"/>
      <c r="G91" s="260"/>
      <c r="H91" s="260"/>
      <c r="I91" s="260"/>
      <c r="J91" s="260"/>
      <c r="K91" s="261"/>
      <c r="L91" s="89">
        <f>SUM(L90:L90)</f>
        <v>46</v>
      </c>
      <c r="M91" s="86">
        <f>SUM(M90:M90)</f>
        <v>3793039</v>
      </c>
      <c r="N91" s="86">
        <f>SUM(N90:N90)</f>
        <v>17351452.399999999</v>
      </c>
    </row>
    <row r="92" spans="1:14" s="75" customFormat="1" ht="12.95" customHeight="1">
      <c r="B92" s="91" t="s">
        <v>86</v>
      </c>
      <c r="C92" s="251"/>
      <c r="D92" s="252"/>
      <c r="E92" s="252"/>
      <c r="F92" s="252"/>
      <c r="G92" s="252"/>
      <c r="H92" s="252"/>
      <c r="I92" s="252"/>
      <c r="J92" s="252"/>
      <c r="K92" s="253"/>
      <c r="L92" s="92">
        <f>L88+L82+L79+L91</f>
        <v>69</v>
      </c>
      <c r="M92" s="92">
        <f t="shared" ref="M92:N92" si="1">M88+M82+M79+M91</f>
        <v>8850066</v>
      </c>
      <c r="N92" s="92">
        <f t="shared" si="1"/>
        <v>23559918.02</v>
      </c>
    </row>
    <row r="93" spans="1:14" s="75" customFormat="1" ht="12.95" customHeight="1">
      <c r="B93" s="91" t="s">
        <v>40</v>
      </c>
      <c r="C93" s="251"/>
      <c r="D93" s="252"/>
      <c r="E93" s="252"/>
      <c r="F93" s="252"/>
      <c r="G93" s="252"/>
      <c r="H93" s="252"/>
      <c r="I93" s="252"/>
      <c r="J93" s="252"/>
      <c r="K93" s="253"/>
      <c r="L93" s="92">
        <f>L92+L74+L58</f>
        <v>856</v>
      </c>
      <c r="M93" s="92">
        <f>M92+M74+M58</f>
        <v>315960525</v>
      </c>
      <c r="N93" s="92">
        <f>N92+N74+N58</f>
        <v>954763457.0999999</v>
      </c>
    </row>
    <row r="94" spans="1:14" ht="12.95" customHeight="1">
      <c r="A94" s="81"/>
      <c r="N94" s="101"/>
    </row>
    <row r="95" spans="1:14" s="75" customFormat="1" ht="18.75" customHeight="1">
      <c r="B95" s="81"/>
      <c r="C95" s="98"/>
      <c r="D95" s="81"/>
      <c r="E95" s="81"/>
      <c r="F95" s="81"/>
      <c r="G95" s="81"/>
      <c r="H95" s="81"/>
      <c r="I95" s="81"/>
      <c r="J95" s="99"/>
      <c r="K95" s="100"/>
      <c r="L95" s="101"/>
      <c r="M95" s="101"/>
      <c r="N95" s="102"/>
    </row>
    <row r="96" spans="1:14" s="75" customFormat="1" ht="18.75" customHeight="1">
      <c r="B96" s="81"/>
      <c r="C96" s="98"/>
      <c r="D96" s="81"/>
      <c r="E96" s="81"/>
      <c r="F96" s="81"/>
      <c r="G96" s="81"/>
      <c r="H96" s="81"/>
      <c r="I96" s="81"/>
      <c r="J96" s="99"/>
      <c r="K96" s="100"/>
      <c r="L96" s="101"/>
      <c r="M96" s="101"/>
      <c r="N96" s="102"/>
    </row>
    <row r="97" spans="1:1" ht="12.95" customHeight="1">
      <c r="A97" s="81"/>
    </row>
  </sheetData>
  <mergeCells count="52">
    <mergeCell ref="B65:N65"/>
    <mergeCell ref="B67:C67"/>
    <mergeCell ref="D67:K67"/>
    <mergeCell ref="B68:N68"/>
    <mergeCell ref="B79:C79"/>
    <mergeCell ref="D79:K79"/>
    <mergeCell ref="C74:K74"/>
    <mergeCell ref="B70:C70"/>
    <mergeCell ref="D70:K70"/>
    <mergeCell ref="B73:C73"/>
    <mergeCell ref="D73:K73"/>
    <mergeCell ref="B71:N71"/>
    <mergeCell ref="D51:K51"/>
    <mergeCell ref="B51:C51"/>
    <mergeCell ref="B64:C64"/>
    <mergeCell ref="D64:K64"/>
    <mergeCell ref="C58:K58"/>
    <mergeCell ref="B59:N59"/>
    <mergeCell ref="B52:N52"/>
    <mergeCell ref="B57:C57"/>
    <mergeCell ref="D57:K57"/>
    <mergeCell ref="B61:N61"/>
    <mergeCell ref="C93:K93"/>
    <mergeCell ref="B75:N75"/>
    <mergeCell ref="C92:K92"/>
    <mergeCell ref="B80:N80"/>
    <mergeCell ref="B82:C82"/>
    <mergeCell ref="D82:K82"/>
    <mergeCell ref="B83:N83"/>
    <mergeCell ref="B88:C88"/>
    <mergeCell ref="D88:K88"/>
    <mergeCell ref="B77:N77"/>
    <mergeCell ref="B89:N89"/>
    <mergeCell ref="B91:C91"/>
    <mergeCell ref="D91:K91"/>
    <mergeCell ref="B1:N1"/>
    <mergeCell ref="B3:N3"/>
    <mergeCell ref="B18:C18"/>
    <mergeCell ref="D18:K18"/>
    <mergeCell ref="B19:N19"/>
    <mergeCell ref="B34:N34"/>
    <mergeCell ref="D45:K45"/>
    <mergeCell ref="B45:C45"/>
    <mergeCell ref="B46:N46"/>
    <mergeCell ref="B22:C22"/>
    <mergeCell ref="D22:K22"/>
    <mergeCell ref="B27:N27"/>
    <mergeCell ref="B33:C33"/>
    <mergeCell ref="D33:K33"/>
    <mergeCell ref="B26:C26"/>
    <mergeCell ref="D26:K26"/>
    <mergeCell ref="B23:N23"/>
  </mergeCells>
  <pageMargins left="0.23622047244094499" right="0.23622047244094499" top="0.74803149606299202" bottom="0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58"/>
  <sheetViews>
    <sheetView topLeftCell="A3" zoomScale="136" zoomScaleNormal="136" workbookViewId="0">
      <selection activeCell="F47" sqref="F47"/>
    </sheetView>
  </sheetViews>
  <sheetFormatPr defaultColWidth="9" defaultRowHeight="15.75"/>
  <cols>
    <col min="1" max="1" width="36.5703125" style="75" customWidth="1"/>
    <col min="2" max="2" width="14.140625" style="75" customWidth="1"/>
    <col min="3" max="3" width="23.42578125" style="75" customWidth="1"/>
    <col min="4" max="4" width="19.28515625" style="75" customWidth="1"/>
    <col min="5" max="16384" width="9" style="75"/>
  </cols>
  <sheetData>
    <row r="1" spans="1:4" ht="15" customHeight="1">
      <c r="A1" s="226" t="s">
        <v>327</v>
      </c>
      <c r="B1" s="226"/>
      <c r="C1" s="226"/>
      <c r="D1" s="226"/>
    </row>
    <row r="2" spans="1:4" ht="17.25" customHeight="1">
      <c r="A2" s="103" t="s">
        <v>41</v>
      </c>
      <c r="B2" s="103" t="s">
        <v>20</v>
      </c>
      <c r="C2" s="103" t="s">
        <v>116</v>
      </c>
      <c r="D2" s="103" t="s">
        <v>19</v>
      </c>
    </row>
    <row r="3" spans="1:4" ht="11.25" customHeight="1">
      <c r="A3" s="267" t="s">
        <v>29</v>
      </c>
      <c r="B3" s="268"/>
      <c r="C3" s="268"/>
      <c r="D3" s="269"/>
    </row>
    <row r="4" spans="1:4" ht="15" customHeight="1">
      <c r="A4" s="58" t="s">
        <v>260</v>
      </c>
      <c r="B4" s="82" t="s">
        <v>261</v>
      </c>
      <c r="C4" s="59">
        <v>0.78</v>
      </c>
      <c r="D4" s="59">
        <v>0.78</v>
      </c>
    </row>
    <row r="5" spans="1:4" ht="15" customHeight="1">
      <c r="A5" s="58" t="s">
        <v>117</v>
      </c>
      <c r="B5" s="82" t="s">
        <v>118</v>
      </c>
      <c r="C5" s="59">
        <v>0.41</v>
      </c>
      <c r="D5" s="59">
        <v>0.41</v>
      </c>
    </row>
    <row r="6" spans="1:4" ht="15" customHeight="1">
      <c r="A6" s="58" t="s">
        <v>246</v>
      </c>
      <c r="B6" s="82" t="s">
        <v>247</v>
      </c>
      <c r="C6" s="59">
        <v>2.2000000000000002</v>
      </c>
      <c r="D6" s="59">
        <v>2.2000000000000002</v>
      </c>
    </row>
    <row r="7" spans="1:4" ht="15" customHeight="1">
      <c r="A7" s="270" t="s">
        <v>119</v>
      </c>
      <c r="B7" s="271"/>
      <c r="C7" s="271"/>
      <c r="D7" s="272"/>
    </row>
    <row r="8" spans="1:4" ht="15" customHeight="1">
      <c r="A8" s="117" t="s">
        <v>185</v>
      </c>
      <c r="B8" s="118" t="s">
        <v>184</v>
      </c>
      <c r="C8" s="88">
        <v>0.78</v>
      </c>
      <c r="D8" s="88">
        <v>0.78</v>
      </c>
    </row>
    <row r="9" spans="1:4" ht="15" customHeight="1">
      <c r="A9" s="270" t="s">
        <v>102</v>
      </c>
      <c r="B9" s="271"/>
      <c r="C9" s="271"/>
      <c r="D9" s="272"/>
    </row>
    <row r="10" spans="1:4" ht="15" customHeight="1">
      <c r="A10" s="58" t="s">
        <v>254</v>
      </c>
      <c r="B10" s="82" t="s">
        <v>255</v>
      </c>
      <c r="C10" s="88">
        <v>0.7</v>
      </c>
      <c r="D10" s="88">
        <v>0.7</v>
      </c>
    </row>
    <row r="11" spans="1:4" ht="15" customHeight="1">
      <c r="A11" s="264" t="s">
        <v>103</v>
      </c>
      <c r="B11" s="265"/>
      <c r="C11" s="265"/>
      <c r="D11" s="266"/>
    </row>
    <row r="12" spans="1:4" ht="15" customHeight="1">
      <c r="A12" s="58" t="s">
        <v>122</v>
      </c>
      <c r="B12" s="82" t="s">
        <v>123</v>
      </c>
      <c r="C12" s="143">
        <v>4.5</v>
      </c>
      <c r="D12" s="143">
        <v>4.5</v>
      </c>
    </row>
    <row r="13" spans="1:4" ht="15" customHeight="1">
      <c r="A13" s="264" t="s">
        <v>31</v>
      </c>
      <c r="B13" s="265"/>
      <c r="C13" s="265"/>
      <c r="D13" s="266"/>
    </row>
    <row r="14" spans="1:4" ht="15" customHeight="1">
      <c r="A14" s="58" t="s">
        <v>156</v>
      </c>
      <c r="B14" s="82" t="s">
        <v>155</v>
      </c>
      <c r="C14" s="88">
        <v>38</v>
      </c>
      <c r="D14" s="88">
        <v>38</v>
      </c>
    </row>
    <row r="15" spans="1:4" ht="15" customHeight="1">
      <c r="A15" s="58" t="s">
        <v>126</v>
      </c>
      <c r="B15" s="82" t="s">
        <v>127</v>
      </c>
      <c r="C15" s="88">
        <v>23</v>
      </c>
      <c r="D15" s="88">
        <v>23</v>
      </c>
    </row>
    <row r="16" spans="1:4" ht="15" customHeight="1">
      <c r="A16" s="267" t="s">
        <v>104</v>
      </c>
      <c r="B16" s="268"/>
      <c r="C16" s="268"/>
      <c r="D16" s="269"/>
    </row>
    <row r="17" spans="1:4" ht="15" customHeight="1">
      <c r="A17" s="58" t="s">
        <v>272</v>
      </c>
      <c r="B17" s="82" t="s">
        <v>273</v>
      </c>
      <c r="C17" s="88">
        <v>2.4500000000000002</v>
      </c>
      <c r="D17" s="88">
        <v>2.4500000000000002</v>
      </c>
    </row>
    <row r="18" spans="1:4" ht="15" customHeight="1">
      <c r="A18" s="58" t="s">
        <v>300</v>
      </c>
      <c r="B18" s="82" t="s">
        <v>301</v>
      </c>
      <c r="C18" s="88">
        <v>7.44</v>
      </c>
      <c r="D18" s="88">
        <v>6.45</v>
      </c>
    </row>
    <row r="19" spans="1:4" ht="18" customHeight="1">
      <c r="A19" s="103" t="s">
        <v>41</v>
      </c>
      <c r="B19" s="103" t="s">
        <v>20</v>
      </c>
      <c r="C19" s="103" t="s">
        <v>116</v>
      </c>
      <c r="D19" s="103" t="s">
        <v>19</v>
      </c>
    </row>
    <row r="20" spans="1:4" ht="12" customHeight="1">
      <c r="A20" s="264" t="s">
        <v>29</v>
      </c>
      <c r="B20" s="265"/>
      <c r="C20" s="265"/>
      <c r="D20" s="266"/>
    </row>
    <row r="21" spans="1:4" ht="12" customHeight="1">
      <c r="A21" s="58" t="s">
        <v>134</v>
      </c>
      <c r="B21" s="82" t="s">
        <v>135</v>
      </c>
      <c r="C21" s="88">
        <v>0.11</v>
      </c>
      <c r="D21" s="88">
        <v>0.11</v>
      </c>
    </row>
    <row r="22" spans="1:4" ht="12" customHeight="1">
      <c r="A22" s="58" t="s">
        <v>294</v>
      </c>
      <c r="B22" s="82" t="s">
        <v>295</v>
      </c>
      <c r="C22" s="88">
        <v>0.75</v>
      </c>
      <c r="D22" s="88">
        <v>0.75</v>
      </c>
    </row>
    <row r="23" spans="1:4" ht="12" customHeight="1">
      <c r="A23" s="58" t="s">
        <v>240</v>
      </c>
      <c r="B23" s="82" t="s">
        <v>239</v>
      </c>
      <c r="C23" s="88">
        <v>0.19</v>
      </c>
      <c r="D23" s="88">
        <v>0.19</v>
      </c>
    </row>
    <row r="24" spans="1:4" ht="12" customHeight="1">
      <c r="A24" s="58" t="s">
        <v>244</v>
      </c>
      <c r="B24" s="82" t="s">
        <v>245</v>
      </c>
      <c r="C24" s="88">
        <v>0.16</v>
      </c>
      <c r="D24" s="88">
        <v>0.16</v>
      </c>
    </row>
    <row r="25" spans="1:4" ht="12" customHeight="1">
      <c r="A25" s="58" t="s">
        <v>153</v>
      </c>
      <c r="B25" s="82" t="s">
        <v>154</v>
      </c>
      <c r="C25" s="116">
        <v>0.85</v>
      </c>
      <c r="D25" s="116">
        <v>0.85</v>
      </c>
    </row>
    <row r="26" spans="1:4" ht="12" customHeight="1">
      <c r="A26" s="58" t="s">
        <v>226</v>
      </c>
      <c r="B26" s="82" t="s">
        <v>227</v>
      </c>
      <c r="C26" s="59">
        <v>1</v>
      </c>
      <c r="D26" s="59">
        <v>1</v>
      </c>
    </row>
    <row r="27" spans="1:4" ht="12" customHeight="1">
      <c r="A27" s="104" t="s">
        <v>270</v>
      </c>
      <c r="B27" s="105" t="s">
        <v>271</v>
      </c>
      <c r="C27" s="88">
        <v>1</v>
      </c>
      <c r="D27" s="59">
        <v>1</v>
      </c>
    </row>
    <row r="28" spans="1:4" ht="12" customHeight="1">
      <c r="A28" s="104" t="s">
        <v>248</v>
      </c>
      <c r="B28" s="105" t="s">
        <v>249</v>
      </c>
      <c r="C28" s="88">
        <v>0.11</v>
      </c>
      <c r="D28" s="59">
        <v>0.11</v>
      </c>
    </row>
    <row r="29" spans="1:4" ht="12" customHeight="1">
      <c r="A29" s="58" t="s">
        <v>189</v>
      </c>
      <c r="B29" s="93" t="s">
        <v>188</v>
      </c>
      <c r="C29" s="106">
        <v>1</v>
      </c>
      <c r="D29" s="59">
        <v>1</v>
      </c>
    </row>
    <row r="30" spans="1:4" ht="12" customHeight="1">
      <c r="A30" s="58" t="s">
        <v>160</v>
      </c>
      <c r="B30" s="82" t="s">
        <v>159</v>
      </c>
      <c r="C30" s="106">
        <v>1</v>
      </c>
      <c r="D30" s="59">
        <v>1</v>
      </c>
    </row>
    <row r="31" spans="1:4" ht="12" customHeight="1">
      <c r="A31" s="58" t="s">
        <v>130</v>
      </c>
      <c r="B31" s="82" t="s">
        <v>131</v>
      </c>
      <c r="C31" s="106">
        <v>0.94</v>
      </c>
      <c r="D31" s="106">
        <v>0.94</v>
      </c>
    </row>
    <row r="32" spans="1:4" ht="12" customHeight="1">
      <c r="A32" s="58" t="s">
        <v>176</v>
      </c>
      <c r="B32" s="82" t="s">
        <v>177</v>
      </c>
      <c r="C32" s="106">
        <v>1</v>
      </c>
      <c r="D32" s="106">
        <v>1</v>
      </c>
    </row>
    <row r="33" spans="1:4" ht="12" customHeight="1">
      <c r="A33" s="58" t="s">
        <v>199</v>
      </c>
      <c r="B33" s="93" t="s">
        <v>200</v>
      </c>
      <c r="C33" s="106">
        <v>1</v>
      </c>
      <c r="D33" s="106">
        <v>1</v>
      </c>
    </row>
    <row r="34" spans="1:4" ht="12" customHeight="1">
      <c r="A34" s="58" t="s">
        <v>132</v>
      </c>
      <c r="B34" s="82" t="s">
        <v>133</v>
      </c>
      <c r="C34" s="59">
        <v>1</v>
      </c>
      <c r="D34" s="59">
        <v>1</v>
      </c>
    </row>
    <row r="35" spans="1:4" ht="12" customHeight="1">
      <c r="A35" s="58" t="s">
        <v>220</v>
      </c>
      <c r="B35" s="82" t="s">
        <v>221</v>
      </c>
      <c r="C35" s="88">
        <v>0.09</v>
      </c>
      <c r="D35" s="125">
        <v>0.09</v>
      </c>
    </row>
    <row r="36" spans="1:4" ht="12" customHeight="1">
      <c r="A36" s="267" t="s">
        <v>243</v>
      </c>
      <c r="B36" s="268"/>
      <c r="C36" s="268"/>
      <c r="D36" s="269"/>
    </row>
    <row r="37" spans="1:4" ht="12" customHeight="1">
      <c r="A37" s="58" t="s">
        <v>242</v>
      </c>
      <c r="B37" s="82" t="s">
        <v>241</v>
      </c>
      <c r="C37" s="88">
        <v>1.2</v>
      </c>
      <c r="D37" s="88">
        <v>1.2</v>
      </c>
    </row>
    <row r="38" spans="1:4" ht="12" customHeight="1">
      <c r="A38" s="267" t="s">
        <v>119</v>
      </c>
      <c r="B38" s="268" t="s">
        <v>119</v>
      </c>
      <c r="C38" s="268"/>
      <c r="D38" s="269"/>
    </row>
    <row r="39" spans="1:4" ht="12" customHeight="1">
      <c r="A39" s="58" t="s">
        <v>236</v>
      </c>
      <c r="B39" s="82" t="s">
        <v>237</v>
      </c>
      <c r="C39" s="59">
        <v>0.69</v>
      </c>
      <c r="D39" s="59">
        <v>0.69</v>
      </c>
    </row>
    <row r="40" spans="1:4" ht="12" customHeight="1">
      <c r="A40" s="58" t="s">
        <v>250</v>
      </c>
      <c r="B40" s="82" t="s">
        <v>251</v>
      </c>
      <c r="C40" s="59">
        <v>0.76</v>
      </c>
      <c r="D40" s="59">
        <v>0.76</v>
      </c>
    </row>
    <row r="41" spans="1:4" ht="12" customHeight="1">
      <c r="A41" s="264" t="s">
        <v>103</v>
      </c>
      <c r="B41" s="265"/>
      <c r="C41" s="265"/>
      <c r="D41" s="266"/>
    </row>
    <row r="42" spans="1:4" ht="12" customHeight="1">
      <c r="A42" s="58" t="s">
        <v>136</v>
      </c>
      <c r="B42" s="82" t="s">
        <v>137</v>
      </c>
      <c r="C42" s="106">
        <v>3.3</v>
      </c>
      <c r="D42" s="106">
        <v>3.3</v>
      </c>
    </row>
    <row r="43" spans="1:4" ht="12" customHeight="1">
      <c r="A43" s="58" t="s">
        <v>109</v>
      </c>
      <c r="B43" s="82" t="s">
        <v>37</v>
      </c>
      <c r="C43" s="88">
        <v>1.3</v>
      </c>
      <c r="D43" s="88">
        <v>1.3</v>
      </c>
    </row>
    <row r="44" spans="1:4" ht="12" customHeight="1">
      <c r="A44" s="108" t="s">
        <v>214</v>
      </c>
      <c r="B44" s="109" t="s">
        <v>215</v>
      </c>
      <c r="C44" s="106">
        <v>100</v>
      </c>
      <c r="D44" s="59">
        <v>100</v>
      </c>
    </row>
    <row r="45" spans="1:4" ht="12" customHeight="1">
      <c r="A45" s="264" t="s">
        <v>102</v>
      </c>
      <c r="B45" s="265"/>
      <c r="C45" s="265"/>
      <c r="D45" s="266"/>
    </row>
    <row r="46" spans="1:4" ht="15" customHeight="1">
      <c r="A46" s="58" t="s">
        <v>191</v>
      </c>
      <c r="B46" s="93" t="s">
        <v>192</v>
      </c>
      <c r="C46" s="88">
        <v>1</v>
      </c>
      <c r="D46" s="107">
        <v>1</v>
      </c>
    </row>
    <row r="47" spans="1:4" ht="15" customHeight="1">
      <c r="A47" s="267" t="s">
        <v>104</v>
      </c>
      <c r="B47" s="268"/>
      <c r="C47" s="268"/>
      <c r="D47" s="269"/>
    </row>
    <row r="48" spans="1:4" ht="15" customHeight="1">
      <c r="A48" s="58" t="s">
        <v>138</v>
      </c>
      <c r="B48" s="93" t="s">
        <v>139</v>
      </c>
      <c r="C48" s="88" t="s">
        <v>140</v>
      </c>
      <c r="D48" s="88" t="s">
        <v>140</v>
      </c>
    </row>
    <row r="49" spans="1:4" ht="21" customHeight="1">
      <c r="A49" s="103" t="s">
        <v>41</v>
      </c>
      <c r="B49" s="103" t="s">
        <v>20</v>
      </c>
      <c r="C49" s="103" t="s">
        <v>116</v>
      </c>
      <c r="D49" s="103" t="s">
        <v>19</v>
      </c>
    </row>
    <row r="50" spans="1:4" ht="15" customHeight="1">
      <c r="A50" s="264" t="s">
        <v>29</v>
      </c>
      <c r="B50" s="265"/>
      <c r="C50" s="265"/>
      <c r="D50" s="266"/>
    </row>
    <row r="51" spans="1:4" ht="15" customHeight="1">
      <c r="A51" s="58" t="s">
        <v>224</v>
      </c>
      <c r="B51" s="82" t="s">
        <v>225</v>
      </c>
      <c r="C51" s="94">
        <v>0.11</v>
      </c>
      <c r="D51" s="94">
        <v>0.11</v>
      </c>
    </row>
    <row r="52" spans="1:4" ht="15" customHeight="1">
      <c r="A52" s="124" t="s">
        <v>303</v>
      </c>
      <c r="B52" s="123" t="s">
        <v>302</v>
      </c>
      <c r="C52" s="120">
        <v>1</v>
      </c>
      <c r="D52" s="120">
        <v>1</v>
      </c>
    </row>
    <row r="53" spans="1:4">
      <c r="A53" s="264" t="s">
        <v>102</v>
      </c>
      <c r="B53" s="265"/>
      <c r="C53" s="265"/>
      <c r="D53" s="266"/>
    </row>
    <row r="54" spans="1:4">
      <c r="A54" s="58" t="s">
        <v>105</v>
      </c>
      <c r="B54" s="82" t="s">
        <v>42</v>
      </c>
      <c r="C54" s="88">
        <v>1.97</v>
      </c>
      <c r="D54" s="88">
        <v>1.97</v>
      </c>
    </row>
    <row r="55" spans="1:4">
      <c r="A55" s="264" t="s">
        <v>103</v>
      </c>
      <c r="B55" s="265"/>
      <c r="C55" s="265"/>
      <c r="D55" s="266"/>
    </row>
    <row r="56" spans="1:4">
      <c r="A56" s="58" t="s">
        <v>141</v>
      </c>
      <c r="B56" s="82" t="s">
        <v>142</v>
      </c>
      <c r="C56" s="88">
        <v>0.75</v>
      </c>
      <c r="D56" s="88">
        <v>0.75</v>
      </c>
    </row>
    <row r="57" spans="1:4">
      <c r="A57" s="264" t="s">
        <v>31</v>
      </c>
      <c r="B57" s="265"/>
      <c r="C57" s="265"/>
      <c r="D57" s="266"/>
    </row>
    <row r="58" spans="1:4">
      <c r="A58" s="124" t="s">
        <v>280</v>
      </c>
      <c r="B58" s="123" t="s">
        <v>281</v>
      </c>
      <c r="C58" s="88">
        <v>10.85</v>
      </c>
      <c r="D58" s="88">
        <v>10.85</v>
      </c>
    </row>
  </sheetData>
  <mergeCells count="17">
    <mergeCell ref="A41:D41"/>
    <mergeCell ref="A57:D57"/>
    <mergeCell ref="A53:D53"/>
    <mergeCell ref="A55:D55"/>
    <mergeCell ref="A20:D20"/>
    <mergeCell ref="A1:D1"/>
    <mergeCell ref="A3:D3"/>
    <mergeCell ref="A9:D9"/>
    <mergeCell ref="A11:D11"/>
    <mergeCell ref="A16:D16"/>
    <mergeCell ref="A7:D7"/>
    <mergeCell ref="A13:D13"/>
    <mergeCell ref="A45:D45"/>
    <mergeCell ref="A38:D38"/>
    <mergeCell ref="A36:D36"/>
    <mergeCell ref="A50:D50"/>
    <mergeCell ref="A47:D47"/>
  </mergeCells>
  <pageMargins left="0.23622047244094499" right="0.23622047244094499" top="0.74803149606299202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29"/>
  <sheetViews>
    <sheetView tabSelected="1" zoomScale="120" zoomScaleNormal="120" workbookViewId="0">
      <selection activeCell="M8" sqref="M8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1:9" ht="22.5">
      <c r="B1" s="297" t="s">
        <v>0</v>
      </c>
      <c r="C1" s="298"/>
      <c r="D1" s="299"/>
      <c r="E1" s="7"/>
      <c r="F1" s="14"/>
      <c r="G1" s="14"/>
      <c r="H1" s="14"/>
      <c r="I1" s="14"/>
    </row>
    <row r="2" spans="1:9" ht="16.5" customHeight="1">
      <c r="B2" s="300"/>
      <c r="C2" s="301"/>
      <c r="D2" s="302"/>
      <c r="E2" s="7"/>
      <c r="F2" s="14"/>
      <c r="G2" s="14"/>
      <c r="H2" s="14"/>
      <c r="I2" s="14"/>
    </row>
    <row r="3" spans="1:9" ht="22.5">
      <c r="B3" s="308" t="s">
        <v>325</v>
      </c>
      <c r="C3" s="309"/>
      <c r="D3" s="309"/>
      <c r="E3" s="309"/>
      <c r="F3" s="309"/>
      <c r="G3" s="309"/>
      <c r="H3" s="309"/>
      <c r="I3" s="310"/>
    </row>
    <row r="4" spans="1:9" ht="24.75">
      <c r="A4" s="126"/>
      <c r="B4" s="311" t="s">
        <v>326</v>
      </c>
      <c r="C4" s="312"/>
      <c r="D4" s="312"/>
      <c r="E4" s="312"/>
      <c r="F4" s="312"/>
      <c r="G4" s="312"/>
      <c r="H4" s="312"/>
      <c r="I4" s="313"/>
    </row>
    <row r="5" spans="1:9" ht="30">
      <c r="A5" s="126"/>
      <c r="B5" s="127" t="s">
        <v>15</v>
      </c>
      <c r="C5" s="128" t="s">
        <v>20</v>
      </c>
      <c r="D5" s="128" t="s">
        <v>22</v>
      </c>
      <c r="E5" s="128" t="s">
        <v>23</v>
      </c>
      <c r="F5" s="128" t="s">
        <v>24</v>
      </c>
      <c r="G5" s="129" t="s">
        <v>28</v>
      </c>
      <c r="H5" s="129" t="s">
        <v>18</v>
      </c>
      <c r="I5" s="130" t="s">
        <v>7</v>
      </c>
    </row>
    <row r="6" spans="1:9" ht="22.5">
      <c r="A6" s="126"/>
      <c r="B6" s="314" t="s">
        <v>29</v>
      </c>
      <c r="C6" s="315"/>
      <c r="D6" s="315"/>
      <c r="E6" s="315"/>
      <c r="F6" s="315"/>
      <c r="G6" s="315"/>
      <c r="H6" s="315"/>
      <c r="I6" s="316"/>
    </row>
    <row r="7" spans="1:9" ht="22.5">
      <c r="A7" s="126"/>
      <c r="B7" s="131" t="s">
        <v>44</v>
      </c>
      <c r="C7" s="132" t="s">
        <v>45</v>
      </c>
      <c r="D7" s="133">
        <v>0.08</v>
      </c>
      <c r="E7" s="133">
        <v>0.08</v>
      </c>
      <c r="F7" s="133">
        <v>0.08</v>
      </c>
      <c r="G7" s="134">
        <v>1</v>
      </c>
      <c r="H7" s="134">
        <v>5000000</v>
      </c>
      <c r="I7" s="134">
        <v>400000</v>
      </c>
    </row>
    <row r="8" spans="1:9" ht="22.5">
      <c r="A8" s="126"/>
      <c r="B8" s="135" t="s">
        <v>316</v>
      </c>
      <c r="C8" s="317"/>
      <c r="D8" s="293"/>
      <c r="E8" s="293"/>
      <c r="F8" s="318"/>
      <c r="G8" s="136">
        <f>SUM(G7:G7)</f>
        <v>1</v>
      </c>
      <c r="H8" s="136">
        <f>SUM(H7:H7)</f>
        <v>5000000</v>
      </c>
      <c r="I8" s="136">
        <f>SUM(I7:I7)</f>
        <v>400000</v>
      </c>
    </row>
    <row r="9" spans="1:9" ht="22.5">
      <c r="A9" s="126"/>
      <c r="B9" s="137" t="s">
        <v>317</v>
      </c>
      <c r="C9" s="319"/>
      <c r="D9" s="320"/>
      <c r="E9" s="320"/>
      <c r="F9" s="321"/>
      <c r="G9" s="138">
        <f>G8</f>
        <v>1</v>
      </c>
      <c r="H9" s="138">
        <f t="shared" ref="H9:I9" si="0">H8</f>
        <v>5000000</v>
      </c>
      <c r="I9" s="138">
        <f t="shared" si="0"/>
        <v>400000</v>
      </c>
    </row>
    <row r="10" spans="1:9" ht="19.5" customHeight="1"/>
    <row r="11" spans="1:9" ht="17.25" customHeight="1">
      <c r="B11" s="306" t="s">
        <v>172</v>
      </c>
      <c r="C11" s="307"/>
      <c r="D11" s="307"/>
      <c r="E11" s="307"/>
      <c r="F11" s="307"/>
      <c r="G11" s="307"/>
      <c r="H11" s="307"/>
      <c r="I11" s="307"/>
    </row>
    <row r="12" spans="1:9" ht="15" customHeight="1">
      <c r="B12" s="303" t="s">
        <v>15</v>
      </c>
      <c r="C12" s="304"/>
      <c r="D12" s="305"/>
      <c r="E12" s="303" t="s">
        <v>20</v>
      </c>
      <c r="F12" s="305"/>
      <c r="G12" s="303" t="s">
        <v>46</v>
      </c>
      <c r="H12" s="304"/>
      <c r="I12" s="305"/>
    </row>
    <row r="13" spans="1:9" ht="15" customHeight="1">
      <c r="B13" s="322" t="s">
        <v>29</v>
      </c>
      <c r="C13" s="323"/>
      <c r="D13" s="323"/>
      <c r="E13" s="323"/>
      <c r="F13" s="323"/>
      <c r="G13" s="323"/>
      <c r="H13" s="323"/>
      <c r="I13" s="324"/>
    </row>
    <row r="14" spans="1:9" ht="15" customHeight="1">
      <c r="B14" s="294" t="s">
        <v>293</v>
      </c>
      <c r="C14" s="295"/>
      <c r="D14" s="296"/>
      <c r="E14" s="291" t="s">
        <v>292</v>
      </c>
      <c r="F14" s="292"/>
      <c r="G14" s="291">
        <v>3</v>
      </c>
      <c r="H14" s="293">
        <v>3</v>
      </c>
      <c r="I14" s="292">
        <v>3</v>
      </c>
    </row>
    <row r="15" spans="1:9" ht="15" customHeight="1">
      <c r="B15" s="294" t="s">
        <v>232</v>
      </c>
      <c r="C15" s="295"/>
      <c r="D15" s="296"/>
      <c r="E15" s="291" t="s">
        <v>233</v>
      </c>
      <c r="F15" s="292"/>
      <c r="G15" s="291" t="s">
        <v>87</v>
      </c>
      <c r="H15" s="293"/>
      <c r="I15" s="292"/>
    </row>
    <row r="16" spans="1:9" ht="15" customHeight="1">
      <c r="B16" s="276" t="s">
        <v>103</v>
      </c>
      <c r="C16" s="277"/>
      <c r="D16" s="277"/>
      <c r="E16" s="277"/>
      <c r="F16" s="277"/>
      <c r="G16" s="277"/>
      <c r="H16" s="277"/>
      <c r="I16" s="278"/>
    </row>
    <row r="17" spans="2:9" ht="15" customHeight="1">
      <c r="B17" s="282" t="s">
        <v>318</v>
      </c>
      <c r="C17" s="283"/>
      <c r="D17" s="284"/>
      <c r="E17" s="285" t="s">
        <v>319</v>
      </c>
      <c r="F17" s="286"/>
      <c r="G17" s="285">
        <v>1.26</v>
      </c>
      <c r="H17" s="287"/>
      <c r="I17" s="286"/>
    </row>
    <row r="18" spans="2:9" ht="15" customHeight="1">
      <c r="B18" s="276" t="s">
        <v>89</v>
      </c>
      <c r="C18" s="277"/>
      <c r="D18" s="277"/>
      <c r="E18" s="277"/>
      <c r="F18" s="277"/>
      <c r="G18" s="277"/>
      <c r="H18" s="277"/>
      <c r="I18" s="278"/>
    </row>
    <row r="19" spans="2:9" ht="15" customHeight="1">
      <c r="B19" s="282" t="s">
        <v>151</v>
      </c>
      <c r="C19" s="283"/>
      <c r="D19" s="284"/>
      <c r="E19" s="285" t="s">
        <v>152</v>
      </c>
      <c r="F19" s="286"/>
      <c r="G19" s="285">
        <v>9.5</v>
      </c>
      <c r="H19" s="287">
        <v>9.5</v>
      </c>
      <c r="I19" s="286">
        <v>9.5</v>
      </c>
    </row>
    <row r="20" spans="2:9" ht="15" customHeight="1">
      <c r="B20" s="282" t="s">
        <v>149</v>
      </c>
      <c r="C20" s="283"/>
      <c r="D20" s="284"/>
      <c r="E20" s="285" t="s">
        <v>150</v>
      </c>
      <c r="F20" s="286"/>
      <c r="G20" s="285">
        <v>10</v>
      </c>
      <c r="H20" s="287"/>
      <c r="I20" s="286"/>
    </row>
    <row r="21" spans="2:9" ht="15" customHeight="1">
      <c r="B21" s="279" t="s">
        <v>163</v>
      </c>
      <c r="C21" s="280"/>
      <c r="D21" s="281"/>
      <c r="E21" s="273" t="s">
        <v>164</v>
      </c>
      <c r="F21" s="275"/>
      <c r="G21" s="273">
        <v>1</v>
      </c>
      <c r="H21" s="274"/>
      <c r="I21" s="275"/>
    </row>
    <row r="22" spans="2:9" ht="15" customHeight="1">
      <c r="B22" s="279" t="s">
        <v>193</v>
      </c>
      <c r="C22" s="280"/>
      <c r="D22" s="281"/>
      <c r="E22" s="273" t="s">
        <v>194</v>
      </c>
      <c r="F22" s="275"/>
      <c r="G22" s="273" t="s">
        <v>87</v>
      </c>
      <c r="H22" s="274"/>
      <c r="I22" s="275"/>
    </row>
    <row r="23" spans="2:9" ht="15" customHeight="1">
      <c r="B23" s="279" t="s">
        <v>146</v>
      </c>
      <c r="C23" s="280"/>
      <c r="D23" s="281"/>
      <c r="E23" s="273" t="s">
        <v>145</v>
      </c>
      <c r="F23" s="275"/>
      <c r="G23" s="273" t="s">
        <v>87</v>
      </c>
      <c r="H23" s="274"/>
      <c r="I23" s="275"/>
    </row>
    <row r="24" spans="2:9" ht="15" customHeight="1">
      <c r="B24" s="288" t="s">
        <v>119</v>
      </c>
      <c r="C24" s="289"/>
      <c r="D24" s="289"/>
      <c r="E24" s="289"/>
      <c r="F24" s="289"/>
      <c r="G24" s="289"/>
      <c r="H24" s="289"/>
      <c r="I24" s="290"/>
    </row>
    <row r="25" spans="2:9" ht="15" customHeight="1">
      <c r="B25" s="279" t="s">
        <v>310</v>
      </c>
      <c r="C25" s="280"/>
      <c r="D25" s="281"/>
      <c r="E25" s="273" t="s">
        <v>311</v>
      </c>
      <c r="F25" s="275"/>
      <c r="G25" s="273" t="s">
        <v>87</v>
      </c>
      <c r="H25" s="274"/>
      <c r="I25" s="275"/>
    </row>
    <row r="26" spans="2:9" ht="15" customHeight="1">
      <c r="B26" s="279" t="s">
        <v>203</v>
      </c>
      <c r="C26" s="280"/>
      <c r="D26" s="281"/>
      <c r="E26" s="273" t="s">
        <v>204</v>
      </c>
      <c r="F26" s="275"/>
      <c r="G26" s="273">
        <v>1</v>
      </c>
      <c r="H26" s="274"/>
      <c r="I26" s="275"/>
    </row>
    <row r="27" spans="2:9" ht="15" customHeight="1">
      <c r="B27" s="279" t="s">
        <v>158</v>
      </c>
      <c r="C27" s="280"/>
      <c r="D27" s="281"/>
      <c r="E27" s="273" t="s">
        <v>157</v>
      </c>
      <c r="F27" s="275"/>
      <c r="G27" s="273" t="s">
        <v>87</v>
      </c>
      <c r="H27" s="274"/>
      <c r="I27" s="275"/>
    </row>
    <row r="28" spans="2:9" ht="25.5" customHeight="1"/>
    <row r="29" spans="2:9" ht="22.5"/>
  </sheetData>
  <mergeCells count="47">
    <mergeCell ref="B16:I16"/>
    <mergeCell ref="B17:D17"/>
    <mergeCell ref="E17:F17"/>
    <mergeCell ref="G17:I17"/>
    <mergeCell ref="B1:D2"/>
    <mergeCell ref="B12:D12"/>
    <mergeCell ref="E12:F12"/>
    <mergeCell ref="G12:I12"/>
    <mergeCell ref="B11:I11"/>
    <mergeCell ref="B3:I3"/>
    <mergeCell ref="B4:I4"/>
    <mergeCell ref="B6:I6"/>
    <mergeCell ref="C8:F8"/>
    <mergeCell ref="C9:F9"/>
    <mergeCell ref="B13:I13"/>
    <mergeCell ref="B15:D15"/>
    <mergeCell ref="E15:F15"/>
    <mergeCell ref="G15:I15"/>
    <mergeCell ref="B14:D14"/>
    <mergeCell ref="E14:F14"/>
    <mergeCell ref="G14:I14"/>
    <mergeCell ref="B27:D27"/>
    <mergeCell ref="E27:F27"/>
    <mergeCell ref="G27:I27"/>
    <mergeCell ref="B23:D23"/>
    <mergeCell ref="E23:F23"/>
    <mergeCell ref="G23:I23"/>
    <mergeCell ref="B26:D26"/>
    <mergeCell ref="E26:F26"/>
    <mergeCell ref="G26:I26"/>
    <mergeCell ref="B24:I24"/>
    <mergeCell ref="E25:F25"/>
    <mergeCell ref="B25:D25"/>
    <mergeCell ref="G25:I25"/>
    <mergeCell ref="G22:I22"/>
    <mergeCell ref="B18:I18"/>
    <mergeCell ref="B21:D21"/>
    <mergeCell ref="B19:D19"/>
    <mergeCell ref="E19:F19"/>
    <mergeCell ref="G19:I19"/>
    <mergeCell ref="E21:F21"/>
    <mergeCell ref="G21:I21"/>
    <mergeCell ref="B20:D20"/>
    <mergeCell ref="E20:F20"/>
    <mergeCell ref="G20:I20"/>
    <mergeCell ref="B22:D22"/>
    <mergeCell ref="E22:F22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74"/>
  <sheetViews>
    <sheetView zoomScale="120" zoomScaleNormal="120" workbookViewId="0">
      <selection activeCell="H11" sqref="H11"/>
    </sheetView>
  </sheetViews>
  <sheetFormatPr defaultRowHeight="15.75"/>
  <cols>
    <col min="1" max="1" width="3" style="140" customWidth="1"/>
    <col min="2" max="2" width="35.140625" style="140" customWidth="1"/>
    <col min="3" max="3" width="8.7109375" style="112" customWidth="1"/>
    <col min="4" max="4" width="22.140625" style="141" customWidth="1"/>
    <col min="5" max="5" width="19.28515625" style="142" customWidth="1"/>
    <col min="6" max="6" width="17.7109375" style="142" customWidth="1"/>
    <col min="7" max="7" width="10.85546875" style="140" bestFit="1" customWidth="1"/>
    <col min="8" max="8" width="9.85546875" style="140" bestFit="1" customWidth="1"/>
    <col min="9" max="9" width="11.85546875" style="140" bestFit="1" customWidth="1"/>
    <col min="10" max="256" width="9.140625" style="140"/>
    <col min="257" max="257" width="3" style="140" customWidth="1"/>
    <col min="258" max="258" width="35.140625" style="140" customWidth="1"/>
    <col min="259" max="259" width="8.7109375" style="140" customWidth="1"/>
    <col min="260" max="260" width="22.140625" style="140" customWidth="1"/>
    <col min="261" max="261" width="19.28515625" style="140" customWidth="1"/>
    <col min="262" max="262" width="17.7109375" style="140" customWidth="1"/>
    <col min="263" max="263" width="10.85546875" style="140" bestFit="1" customWidth="1"/>
    <col min="264" max="264" width="9.85546875" style="140" bestFit="1" customWidth="1"/>
    <col min="265" max="265" width="11.85546875" style="140" bestFit="1" customWidth="1"/>
    <col min="266" max="512" width="9.140625" style="140"/>
    <col min="513" max="513" width="3" style="140" customWidth="1"/>
    <col min="514" max="514" width="35.140625" style="140" customWidth="1"/>
    <col min="515" max="515" width="8.7109375" style="140" customWidth="1"/>
    <col min="516" max="516" width="22.140625" style="140" customWidth="1"/>
    <col min="517" max="517" width="19.28515625" style="140" customWidth="1"/>
    <col min="518" max="518" width="17.7109375" style="140" customWidth="1"/>
    <col min="519" max="519" width="10.85546875" style="140" bestFit="1" customWidth="1"/>
    <col min="520" max="520" width="9.85546875" style="140" bestFit="1" customWidth="1"/>
    <col min="521" max="521" width="11.85546875" style="140" bestFit="1" customWidth="1"/>
    <col min="522" max="768" width="9.140625" style="140"/>
    <col min="769" max="769" width="3" style="140" customWidth="1"/>
    <col min="770" max="770" width="35.140625" style="140" customWidth="1"/>
    <col min="771" max="771" width="8.7109375" style="140" customWidth="1"/>
    <col min="772" max="772" width="22.140625" style="140" customWidth="1"/>
    <col min="773" max="773" width="19.28515625" style="140" customWidth="1"/>
    <col min="774" max="774" width="17.7109375" style="140" customWidth="1"/>
    <col min="775" max="775" width="10.85546875" style="140" bestFit="1" customWidth="1"/>
    <col min="776" max="776" width="9.85546875" style="140" bestFit="1" customWidth="1"/>
    <col min="777" max="777" width="11.85546875" style="140" bestFit="1" customWidth="1"/>
    <col min="778" max="1024" width="9.140625" style="140"/>
    <col min="1025" max="1025" width="3" style="140" customWidth="1"/>
    <col min="1026" max="1026" width="35.140625" style="140" customWidth="1"/>
    <col min="1027" max="1027" width="8.7109375" style="140" customWidth="1"/>
    <col min="1028" max="1028" width="22.140625" style="140" customWidth="1"/>
    <col min="1029" max="1029" width="19.28515625" style="140" customWidth="1"/>
    <col min="1030" max="1030" width="17.7109375" style="140" customWidth="1"/>
    <col min="1031" max="1031" width="10.85546875" style="140" bestFit="1" customWidth="1"/>
    <col min="1032" max="1032" width="9.85546875" style="140" bestFit="1" customWidth="1"/>
    <col min="1033" max="1033" width="11.85546875" style="140" bestFit="1" customWidth="1"/>
    <col min="1034" max="1280" width="9.140625" style="140"/>
    <col min="1281" max="1281" width="3" style="140" customWidth="1"/>
    <col min="1282" max="1282" width="35.140625" style="140" customWidth="1"/>
    <col min="1283" max="1283" width="8.7109375" style="140" customWidth="1"/>
    <col min="1284" max="1284" width="22.140625" style="140" customWidth="1"/>
    <col min="1285" max="1285" width="19.28515625" style="140" customWidth="1"/>
    <col min="1286" max="1286" width="17.7109375" style="140" customWidth="1"/>
    <col min="1287" max="1287" width="10.85546875" style="140" bestFit="1" customWidth="1"/>
    <col min="1288" max="1288" width="9.85546875" style="140" bestFit="1" customWidth="1"/>
    <col min="1289" max="1289" width="11.85546875" style="140" bestFit="1" customWidth="1"/>
    <col min="1290" max="1536" width="9.140625" style="140"/>
    <col min="1537" max="1537" width="3" style="140" customWidth="1"/>
    <col min="1538" max="1538" width="35.140625" style="140" customWidth="1"/>
    <col min="1539" max="1539" width="8.7109375" style="140" customWidth="1"/>
    <col min="1540" max="1540" width="22.140625" style="140" customWidth="1"/>
    <col min="1541" max="1541" width="19.28515625" style="140" customWidth="1"/>
    <col min="1542" max="1542" width="17.7109375" style="140" customWidth="1"/>
    <col min="1543" max="1543" width="10.85546875" style="140" bestFit="1" customWidth="1"/>
    <col min="1544" max="1544" width="9.85546875" style="140" bestFit="1" customWidth="1"/>
    <col min="1545" max="1545" width="11.85546875" style="140" bestFit="1" customWidth="1"/>
    <col min="1546" max="1792" width="9.140625" style="140"/>
    <col min="1793" max="1793" width="3" style="140" customWidth="1"/>
    <col min="1794" max="1794" width="35.140625" style="140" customWidth="1"/>
    <col min="1795" max="1795" width="8.7109375" style="140" customWidth="1"/>
    <col min="1796" max="1796" width="22.140625" style="140" customWidth="1"/>
    <col min="1797" max="1797" width="19.28515625" style="140" customWidth="1"/>
    <col min="1798" max="1798" width="17.7109375" style="140" customWidth="1"/>
    <col min="1799" max="1799" width="10.85546875" style="140" bestFit="1" customWidth="1"/>
    <col min="1800" max="1800" width="9.85546875" style="140" bestFit="1" customWidth="1"/>
    <col min="1801" max="1801" width="11.85546875" style="140" bestFit="1" customWidth="1"/>
    <col min="1802" max="2048" width="9.140625" style="140"/>
    <col min="2049" max="2049" width="3" style="140" customWidth="1"/>
    <col min="2050" max="2050" width="35.140625" style="140" customWidth="1"/>
    <col min="2051" max="2051" width="8.7109375" style="140" customWidth="1"/>
    <col min="2052" max="2052" width="22.140625" style="140" customWidth="1"/>
    <col min="2053" max="2053" width="19.28515625" style="140" customWidth="1"/>
    <col min="2054" max="2054" width="17.7109375" style="140" customWidth="1"/>
    <col min="2055" max="2055" width="10.85546875" style="140" bestFit="1" customWidth="1"/>
    <col min="2056" max="2056" width="9.85546875" style="140" bestFit="1" customWidth="1"/>
    <col min="2057" max="2057" width="11.85546875" style="140" bestFit="1" customWidth="1"/>
    <col min="2058" max="2304" width="9.140625" style="140"/>
    <col min="2305" max="2305" width="3" style="140" customWidth="1"/>
    <col min="2306" max="2306" width="35.140625" style="140" customWidth="1"/>
    <col min="2307" max="2307" width="8.7109375" style="140" customWidth="1"/>
    <col min="2308" max="2308" width="22.140625" style="140" customWidth="1"/>
    <col min="2309" max="2309" width="19.28515625" style="140" customWidth="1"/>
    <col min="2310" max="2310" width="17.7109375" style="140" customWidth="1"/>
    <col min="2311" max="2311" width="10.85546875" style="140" bestFit="1" customWidth="1"/>
    <col min="2312" max="2312" width="9.85546875" style="140" bestFit="1" customWidth="1"/>
    <col min="2313" max="2313" width="11.85546875" style="140" bestFit="1" customWidth="1"/>
    <col min="2314" max="2560" width="9.140625" style="140"/>
    <col min="2561" max="2561" width="3" style="140" customWidth="1"/>
    <col min="2562" max="2562" width="35.140625" style="140" customWidth="1"/>
    <col min="2563" max="2563" width="8.7109375" style="140" customWidth="1"/>
    <col min="2564" max="2564" width="22.140625" style="140" customWidth="1"/>
    <col min="2565" max="2565" width="19.28515625" style="140" customWidth="1"/>
    <col min="2566" max="2566" width="17.7109375" style="140" customWidth="1"/>
    <col min="2567" max="2567" width="10.85546875" style="140" bestFit="1" customWidth="1"/>
    <col min="2568" max="2568" width="9.85546875" style="140" bestFit="1" customWidth="1"/>
    <col min="2569" max="2569" width="11.85546875" style="140" bestFit="1" customWidth="1"/>
    <col min="2570" max="2816" width="9.140625" style="140"/>
    <col min="2817" max="2817" width="3" style="140" customWidth="1"/>
    <col min="2818" max="2818" width="35.140625" style="140" customWidth="1"/>
    <col min="2819" max="2819" width="8.7109375" style="140" customWidth="1"/>
    <col min="2820" max="2820" width="22.140625" style="140" customWidth="1"/>
    <col min="2821" max="2821" width="19.28515625" style="140" customWidth="1"/>
    <col min="2822" max="2822" width="17.7109375" style="140" customWidth="1"/>
    <col min="2823" max="2823" width="10.85546875" style="140" bestFit="1" customWidth="1"/>
    <col min="2824" max="2824" width="9.85546875" style="140" bestFit="1" customWidth="1"/>
    <col min="2825" max="2825" width="11.85546875" style="140" bestFit="1" customWidth="1"/>
    <col min="2826" max="3072" width="9.140625" style="140"/>
    <col min="3073" max="3073" width="3" style="140" customWidth="1"/>
    <col min="3074" max="3074" width="35.140625" style="140" customWidth="1"/>
    <col min="3075" max="3075" width="8.7109375" style="140" customWidth="1"/>
    <col min="3076" max="3076" width="22.140625" style="140" customWidth="1"/>
    <col min="3077" max="3077" width="19.28515625" style="140" customWidth="1"/>
    <col min="3078" max="3078" width="17.7109375" style="140" customWidth="1"/>
    <col min="3079" max="3079" width="10.85546875" style="140" bestFit="1" customWidth="1"/>
    <col min="3080" max="3080" width="9.85546875" style="140" bestFit="1" customWidth="1"/>
    <col min="3081" max="3081" width="11.85546875" style="140" bestFit="1" customWidth="1"/>
    <col min="3082" max="3328" width="9.140625" style="140"/>
    <col min="3329" max="3329" width="3" style="140" customWidth="1"/>
    <col min="3330" max="3330" width="35.140625" style="140" customWidth="1"/>
    <col min="3331" max="3331" width="8.7109375" style="140" customWidth="1"/>
    <col min="3332" max="3332" width="22.140625" style="140" customWidth="1"/>
    <col min="3333" max="3333" width="19.28515625" style="140" customWidth="1"/>
    <col min="3334" max="3334" width="17.7109375" style="140" customWidth="1"/>
    <col min="3335" max="3335" width="10.85546875" style="140" bestFit="1" customWidth="1"/>
    <col min="3336" max="3336" width="9.85546875" style="140" bestFit="1" customWidth="1"/>
    <col min="3337" max="3337" width="11.85546875" style="140" bestFit="1" customWidth="1"/>
    <col min="3338" max="3584" width="9.140625" style="140"/>
    <col min="3585" max="3585" width="3" style="140" customWidth="1"/>
    <col min="3586" max="3586" width="35.140625" style="140" customWidth="1"/>
    <col min="3587" max="3587" width="8.7109375" style="140" customWidth="1"/>
    <col min="3588" max="3588" width="22.140625" style="140" customWidth="1"/>
    <col min="3589" max="3589" width="19.28515625" style="140" customWidth="1"/>
    <col min="3590" max="3590" width="17.7109375" style="140" customWidth="1"/>
    <col min="3591" max="3591" width="10.85546875" style="140" bestFit="1" customWidth="1"/>
    <col min="3592" max="3592" width="9.85546875" style="140" bestFit="1" customWidth="1"/>
    <col min="3593" max="3593" width="11.85546875" style="140" bestFit="1" customWidth="1"/>
    <col min="3594" max="3840" width="9.140625" style="140"/>
    <col min="3841" max="3841" width="3" style="140" customWidth="1"/>
    <col min="3842" max="3842" width="35.140625" style="140" customWidth="1"/>
    <col min="3843" max="3843" width="8.7109375" style="140" customWidth="1"/>
    <col min="3844" max="3844" width="22.140625" style="140" customWidth="1"/>
    <col min="3845" max="3845" width="19.28515625" style="140" customWidth="1"/>
    <col min="3846" max="3846" width="17.7109375" style="140" customWidth="1"/>
    <col min="3847" max="3847" width="10.85546875" style="140" bestFit="1" customWidth="1"/>
    <col min="3848" max="3848" width="9.85546875" style="140" bestFit="1" customWidth="1"/>
    <col min="3849" max="3849" width="11.85546875" style="140" bestFit="1" customWidth="1"/>
    <col min="3850" max="4096" width="9.140625" style="140"/>
    <col min="4097" max="4097" width="3" style="140" customWidth="1"/>
    <col min="4098" max="4098" width="35.140625" style="140" customWidth="1"/>
    <col min="4099" max="4099" width="8.7109375" style="140" customWidth="1"/>
    <col min="4100" max="4100" width="22.140625" style="140" customWidth="1"/>
    <col min="4101" max="4101" width="19.28515625" style="140" customWidth="1"/>
    <col min="4102" max="4102" width="17.7109375" style="140" customWidth="1"/>
    <col min="4103" max="4103" width="10.85546875" style="140" bestFit="1" customWidth="1"/>
    <col min="4104" max="4104" width="9.85546875" style="140" bestFit="1" customWidth="1"/>
    <col min="4105" max="4105" width="11.85546875" style="140" bestFit="1" customWidth="1"/>
    <col min="4106" max="4352" width="9.140625" style="140"/>
    <col min="4353" max="4353" width="3" style="140" customWidth="1"/>
    <col min="4354" max="4354" width="35.140625" style="140" customWidth="1"/>
    <col min="4355" max="4355" width="8.7109375" style="140" customWidth="1"/>
    <col min="4356" max="4356" width="22.140625" style="140" customWidth="1"/>
    <col min="4357" max="4357" width="19.28515625" style="140" customWidth="1"/>
    <col min="4358" max="4358" width="17.7109375" style="140" customWidth="1"/>
    <col min="4359" max="4359" width="10.85546875" style="140" bestFit="1" customWidth="1"/>
    <col min="4360" max="4360" width="9.85546875" style="140" bestFit="1" customWidth="1"/>
    <col min="4361" max="4361" width="11.85546875" style="140" bestFit="1" customWidth="1"/>
    <col min="4362" max="4608" width="9.140625" style="140"/>
    <col min="4609" max="4609" width="3" style="140" customWidth="1"/>
    <col min="4610" max="4610" width="35.140625" style="140" customWidth="1"/>
    <col min="4611" max="4611" width="8.7109375" style="140" customWidth="1"/>
    <col min="4612" max="4612" width="22.140625" style="140" customWidth="1"/>
    <col min="4613" max="4613" width="19.28515625" style="140" customWidth="1"/>
    <col min="4614" max="4614" width="17.7109375" style="140" customWidth="1"/>
    <col min="4615" max="4615" width="10.85546875" style="140" bestFit="1" customWidth="1"/>
    <col min="4616" max="4616" width="9.85546875" style="140" bestFit="1" customWidth="1"/>
    <col min="4617" max="4617" width="11.85546875" style="140" bestFit="1" customWidth="1"/>
    <col min="4618" max="4864" width="9.140625" style="140"/>
    <col min="4865" max="4865" width="3" style="140" customWidth="1"/>
    <col min="4866" max="4866" width="35.140625" style="140" customWidth="1"/>
    <col min="4867" max="4867" width="8.7109375" style="140" customWidth="1"/>
    <col min="4868" max="4868" width="22.140625" style="140" customWidth="1"/>
    <col min="4869" max="4869" width="19.28515625" style="140" customWidth="1"/>
    <col min="4870" max="4870" width="17.7109375" style="140" customWidth="1"/>
    <col min="4871" max="4871" width="10.85546875" style="140" bestFit="1" customWidth="1"/>
    <col min="4872" max="4872" width="9.85546875" style="140" bestFit="1" customWidth="1"/>
    <col min="4873" max="4873" width="11.85546875" style="140" bestFit="1" customWidth="1"/>
    <col min="4874" max="5120" width="9.140625" style="140"/>
    <col min="5121" max="5121" width="3" style="140" customWidth="1"/>
    <col min="5122" max="5122" width="35.140625" style="140" customWidth="1"/>
    <col min="5123" max="5123" width="8.7109375" style="140" customWidth="1"/>
    <col min="5124" max="5124" width="22.140625" style="140" customWidth="1"/>
    <col min="5125" max="5125" width="19.28515625" style="140" customWidth="1"/>
    <col min="5126" max="5126" width="17.7109375" style="140" customWidth="1"/>
    <col min="5127" max="5127" width="10.85546875" style="140" bestFit="1" customWidth="1"/>
    <col min="5128" max="5128" width="9.85546875" style="140" bestFit="1" customWidth="1"/>
    <col min="5129" max="5129" width="11.85546875" style="140" bestFit="1" customWidth="1"/>
    <col min="5130" max="5376" width="9.140625" style="140"/>
    <col min="5377" max="5377" width="3" style="140" customWidth="1"/>
    <col min="5378" max="5378" width="35.140625" style="140" customWidth="1"/>
    <col min="5379" max="5379" width="8.7109375" style="140" customWidth="1"/>
    <col min="5380" max="5380" width="22.140625" style="140" customWidth="1"/>
    <col min="5381" max="5381" width="19.28515625" style="140" customWidth="1"/>
    <col min="5382" max="5382" width="17.7109375" style="140" customWidth="1"/>
    <col min="5383" max="5383" width="10.85546875" style="140" bestFit="1" customWidth="1"/>
    <col min="5384" max="5384" width="9.85546875" style="140" bestFit="1" customWidth="1"/>
    <col min="5385" max="5385" width="11.85546875" style="140" bestFit="1" customWidth="1"/>
    <col min="5386" max="5632" width="9.140625" style="140"/>
    <col min="5633" max="5633" width="3" style="140" customWidth="1"/>
    <col min="5634" max="5634" width="35.140625" style="140" customWidth="1"/>
    <col min="5635" max="5635" width="8.7109375" style="140" customWidth="1"/>
    <col min="5636" max="5636" width="22.140625" style="140" customWidth="1"/>
    <col min="5637" max="5637" width="19.28515625" style="140" customWidth="1"/>
    <col min="5638" max="5638" width="17.7109375" style="140" customWidth="1"/>
    <col min="5639" max="5639" width="10.85546875" style="140" bestFit="1" customWidth="1"/>
    <col min="5640" max="5640" width="9.85546875" style="140" bestFit="1" customWidth="1"/>
    <col min="5641" max="5641" width="11.85546875" style="140" bestFit="1" customWidth="1"/>
    <col min="5642" max="5888" width="9.140625" style="140"/>
    <col min="5889" max="5889" width="3" style="140" customWidth="1"/>
    <col min="5890" max="5890" width="35.140625" style="140" customWidth="1"/>
    <col min="5891" max="5891" width="8.7109375" style="140" customWidth="1"/>
    <col min="5892" max="5892" width="22.140625" style="140" customWidth="1"/>
    <col min="5893" max="5893" width="19.28515625" style="140" customWidth="1"/>
    <col min="5894" max="5894" width="17.7109375" style="140" customWidth="1"/>
    <col min="5895" max="5895" width="10.85546875" style="140" bestFit="1" customWidth="1"/>
    <col min="5896" max="5896" width="9.85546875" style="140" bestFit="1" customWidth="1"/>
    <col min="5897" max="5897" width="11.85546875" style="140" bestFit="1" customWidth="1"/>
    <col min="5898" max="6144" width="9.140625" style="140"/>
    <col min="6145" max="6145" width="3" style="140" customWidth="1"/>
    <col min="6146" max="6146" width="35.140625" style="140" customWidth="1"/>
    <col min="6147" max="6147" width="8.7109375" style="140" customWidth="1"/>
    <col min="6148" max="6148" width="22.140625" style="140" customWidth="1"/>
    <col min="6149" max="6149" width="19.28515625" style="140" customWidth="1"/>
    <col min="6150" max="6150" width="17.7109375" style="140" customWidth="1"/>
    <col min="6151" max="6151" width="10.85546875" style="140" bestFit="1" customWidth="1"/>
    <col min="6152" max="6152" width="9.85546875" style="140" bestFit="1" customWidth="1"/>
    <col min="6153" max="6153" width="11.85546875" style="140" bestFit="1" customWidth="1"/>
    <col min="6154" max="6400" width="9.140625" style="140"/>
    <col min="6401" max="6401" width="3" style="140" customWidth="1"/>
    <col min="6402" max="6402" width="35.140625" style="140" customWidth="1"/>
    <col min="6403" max="6403" width="8.7109375" style="140" customWidth="1"/>
    <col min="6404" max="6404" width="22.140625" style="140" customWidth="1"/>
    <col min="6405" max="6405" width="19.28515625" style="140" customWidth="1"/>
    <col min="6406" max="6406" width="17.7109375" style="140" customWidth="1"/>
    <col min="6407" max="6407" width="10.85546875" style="140" bestFit="1" customWidth="1"/>
    <col min="6408" max="6408" width="9.85546875" style="140" bestFit="1" customWidth="1"/>
    <col min="6409" max="6409" width="11.85546875" style="140" bestFit="1" customWidth="1"/>
    <col min="6410" max="6656" width="9.140625" style="140"/>
    <col min="6657" max="6657" width="3" style="140" customWidth="1"/>
    <col min="6658" max="6658" width="35.140625" style="140" customWidth="1"/>
    <col min="6659" max="6659" width="8.7109375" style="140" customWidth="1"/>
    <col min="6660" max="6660" width="22.140625" style="140" customWidth="1"/>
    <col min="6661" max="6661" width="19.28515625" style="140" customWidth="1"/>
    <col min="6662" max="6662" width="17.7109375" style="140" customWidth="1"/>
    <col min="6663" max="6663" width="10.85546875" style="140" bestFit="1" customWidth="1"/>
    <col min="6664" max="6664" width="9.85546875" style="140" bestFit="1" customWidth="1"/>
    <col min="6665" max="6665" width="11.85546875" style="140" bestFit="1" customWidth="1"/>
    <col min="6666" max="6912" width="9.140625" style="140"/>
    <col min="6913" max="6913" width="3" style="140" customWidth="1"/>
    <col min="6914" max="6914" width="35.140625" style="140" customWidth="1"/>
    <col min="6915" max="6915" width="8.7109375" style="140" customWidth="1"/>
    <col min="6916" max="6916" width="22.140625" style="140" customWidth="1"/>
    <col min="6917" max="6917" width="19.28515625" style="140" customWidth="1"/>
    <col min="6918" max="6918" width="17.7109375" style="140" customWidth="1"/>
    <col min="6919" max="6919" width="10.85546875" style="140" bestFit="1" customWidth="1"/>
    <col min="6920" max="6920" width="9.85546875" style="140" bestFit="1" customWidth="1"/>
    <col min="6921" max="6921" width="11.85546875" style="140" bestFit="1" customWidth="1"/>
    <col min="6922" max="7168" width="9.140625" style="140"/>
    <col min="7169" max="7169" width="3" style="140" customWidth="1"/>
    <col min="7170" max="7170" width="35.140625" style="140" customWidth="1"/>
    <col min="7171" max="7171" width="8.7109375" style="140" customWidth="1"/>
    <col min="7172" max="7172" width="22.140625" style="140" customWidth="1"/>
    <col min="7173" max="7173" width="19.28515625" style="140" customWidth="1"/>
    <col min="7174" max="7174" width="17.7109375" style="140" customWidth="1"/>
    <col min="7175" max="7175" width="10.85546875" style="140" bestFit="1" customWidth="1"/>
    <col min="7176" max="7176" width="9.85546875" style="140" bestFit="1" customWidth="1"/>
    <col min="7177" max="7177" width="11.85546875" style="140" bestFit="1" customWidth="1"/>
    <col min="7178" max="7424" width="9.140625" style="140"/>
    <col min="7425" max="7425" width="3" style="140" customWidth="1"/>
    <col min="7426" max="7426" width="35.140625" style="140" customWidth="1"/>
    <col min="7427" max="7427" width="8.7109375" style="140" customWidth="1"/>
    <col min="7428" max="7428" width="22.140625" style="140" customWidth="1"/>
    <col min="7429" max="7429" width="19.28515625" style="140" customWidth="1"/>
    <col min="7430" max="7430" width="17.7109375" style="140" customWidth="1"/>
    <col min="7431" max="7431" width="10.85546875" style="140" bestFit="1" customWidth="1"/>
    <col min="7432" max="7432" width="9.85546875" style="140" bestFit="1" customWidth="1"/>
    <col min="7433" max="7433" width="11.85546875" style="140" bestFit="1" customWidth="1"/>
    <col min="7434" max="7680" width="9.140625" style="140"/>
    <col min="7681" max="7681" width="3" style="140" customWidth="1"/>
    <col min="7682" max="7682" width="35.140625" style="140" customWidth="1"/>
    <col min="7683" max="7683" width="8.7109375" style="140" customWidth="1"/>
    <col min="7684" max="7684" width="22.140625" style="140" customWidth="1"/>
    <col min="7685" max="7685" width="19.28515625" style="140" customWidth="1"/>
    <col min="7686" max="7686" width="17.7109375" style="140" customWidth="1"/>
    <col min="7687" max="7687" width="10.85546875" style="140" bestFit="1" customWidth="1"/>
    <col min="7688" max="7688" width="9.85546875" style="140" bestFit="1" customWidth="1"/>
    <col min="7689" max="7689" width="11.85546875" style="140" bestFit="1" customWidth="1"/>
    <col min="7690" max="7936" width="9.140625" style="140"/>
    <col min="7937" max="7937" width="3" style="140" customWidth="1"/>
    <col min="7938" max="7938" width="35.140625" style="140" customWidth="1"/>
    <col min="7939" max="7939" width="8.7109375" style="140" customWidth="1"/>
    <col min="7940" max="7940" width="22.140625" style="140" customWidth="1"/>
    <col min="7941" max="7941" width="19.28515625" style="140" customWidth="1"/>
    <col min="7942" max="7942" width="17.7109375" style="140" customWidth="1"/>
    <col min="7943" max="7943" width="10.85546875" style="140" bestFit="1" customWidth="1"/>
    <col min="7944" max="7944" width="9.85546875" style="140" bestFit="1" customWidth="1"/>
    <col min="7945" max="7945" width="11.85546875" style="140" bestFit="1" customWidth="1"/>
    <col min="7946" max="8192" width="9.140625" style="140"/>
    <col min="8193" max="8193" width="3" style="140" customWidth="1"/>
    <col min="8194" max="8194" width="35.140625" style="140" customWidth="1"/>
    <col min="8195" max="8195" width="8.7109375" style="140" customWidth="1"/>
    <col min="8196" max="8196" width="22.140625" style="140" customWidth="1"/>
    <col min="8197" max="8197" width="19.28515625" style="140" customWidth="1"/>
    <col min="8198" max="8198" width="17.7109375" style="140" customWidth="1"/>
    <col min="8199" max="8199" width="10.85546875" style="140" bestFit="1" customWidth="1"/>
    <col min="8200" max="8200" width="9.85546875" style="140" bestFit="1" customWidth="1"/>
    <col min="8201" max="8201" width="11.85546875" style="140" bestFit="1" customWidth="1"/>
    <col min="8202" max="8448" width="9.140625" style="140"/>
    <col min="8449" max="8449" width="3" style="140" customWidth="1"/>
    <col min="8450" max="8450" width="35.140625" style="140" customWidth="1"/>
    <col min="8451" max="8451" width="8.7109375" style="140" customWidth="1"/>
    <col min="8452" max="8452" width="22.140625" style="140" customWidth="1"/>
    <col min="8453" max="8453" width="19.28515625" style="140" customWidth="1"/>
    <col min="8454" max="8454" width="17.7109375" style="140" customWidth="1"/>
    <col min="8455" max="8455" width="10.85546875" style="140" bestFit="1" customWidth="1"/>
    <col min="8456" max="8456" width="9.85546875" style="140" bestFit="1" customWidth="1"/>
    <col min="8457" max="8457" width="11.85546875" style="140" bestFit="1" customWidth="1"/>
    <col min="8458" max="8704" width="9.140625" style="140"/>
    <col min="8705" max="8705" width="3" style="140" customWidth="1"/>
    <col min="8706" max="8706" width="35.140625" style="140" customWidth="1"/>
    <col min="8707" max="8707" width="8.7109375" style="140" customWidth="1"/>
    <col min="8708" max="8708" width="22.140625" style="140" customWidth="1"/>
    <col min="8709" max="8709" width="19.28515625" style="140" customWidth="1"/>
    <col min="8710" max="8710" width="17.7109375" style="140" customWidth="1"/>
    <col min="8711" max="8711" width="10.85546875" style="140" bestFit="1" customWidth="1"/>
    <col min="8712" max="8712" width="9.85546875" style="140" bestFit="1" customWidth="1"/>
    <col min="8713" max="8713" width="11.85546875" style="140" bestFit="1" customWidth="1"/>
    <col min="8714" max="8960" width="9.140625" style="140"/>
    <col min="8961" max="8961" width="3" style="140" customWidth="1"/>
    <col min="8962" max="8962" width="35.140625" style="140" customWidth="1"/>
    <col min="8963" max="8963" width="8.7109375" style="140" customWidth="1"/>
    <col min="8964" max="8964" width="22.140625" style="140" customWidth="1"/>
    <col min="8965" max="8965" width="19.28515625" style="140" customWidth="1"/>
    <col min="8966" max="8966" width="17.7109375" style="140" customWidth="1"/>
    <col min="8967" max="8967" width="10.85546875" style="140" bestFit="1" customWidth="1"/>
    <col min="8968" max="8968" width="9.85546875" style="140" bestFit="1" customWidth="1"/>
    <col min="8969" max="8969" width="11.85546875" style="140" bestFit="1" customWidth="1"/>
    <col min="8970" max="9216" width="9.140625" style="140"/>
    <col min="9217" max="9217" width="3" style="140" customWidth="1"/>
    <col min="9218" max="9218" width="35.140625" style="140" customWidth="1"/>
    <col min="9219" max="9219" width="8.7109375" style="140" customWidth="1"/>
    <col min="9220" max="9220" width="22.140625" style="140" customWidth="1"/>
    <col min="9221" max="9221" width="19.28515625" style="140" customWidth="1"/>
    <col min="9222" max="9222" width="17.7109375" style="140" customWidth="1"/>
    <col min="9223" max="9223" width="10.85546875" style="140" bestFit="1" customWidth="1"/>
    <col min="9224" max="9224" width="9.85546875" style="140" bestFit="1" customWidth="1"/>
    <col min="9225" max="9225" width="11.85546875" style="140" bestFit="1" customWidth="1"/>
    <col min="9226" max="9472" width="9.140625" style="140"/>
    <col min="9473" max="9473" width="3" style="140" customWidth="1"/>
    <col min="9474" max="9474" width="35.140625" style="140" customWidth="1"/>
    <col min="9475" max="9475" width="8.7109375" style="140" customWidth="1"/>
    <col min="9476" max="9476" width="22.140625" style="140" customWidth="1"/>
    <col min="9477" max="9477" width="19.28515625" style="140" customWidth="1"/>
    <col min="9478" max="9478" width="17.7109375" style="140" customWidth="1"/>
    <col min="9479" max="9479" width="10.85546875" style="140" bestFit="1" customWidth="1"/>
    <col min="9480" max="9480" width="9.85546875" style="140" bestFit="1" customWidth="1"/>
    <col min="9481" max="9481" width="11.85546875" style="140" bestFit="1" customWidth="1"/>
    <col min="9482" max="9728" width="9.140625" style="140"/>
    <col min="9729" max="9729" width="3" style="140" customWidth="1"/>
    <col min="9730" max="9730" width="35.140625" style="140" customWidth="1"/>
    <col min="9731" max="9731" width="8.7109375" style="140" customWidth="1"/>
    <col min="9732" max="9732" width="22.140625" style="140" customWidth="1"/>
    <col min="9733" max="9733" width="19.28515625" style="140" customWidth="1"/>
    <col min="9734" max="9734" width="17.7109375" style="140" customWidth="1"/>
    <col min="9735" max="9735" width="10.85546875" style="140" bestFit="1" customWidth="1"/>
    <col min="9736" max="9736" width="9.85546875" style="140" bestFit="1" customWidth="1"/>
    <col min="9737" max="9737" width="11.85546875" style="140" bestFit="1" customWidth="1"/>
    <col min="9738" max="9984" width="9.140625" style="140"/>
    <col min="9985" max="9985" width="3" style="140" customWidth="1"/>
    <col min="9986" max="9986" width="35.140625" style="140" customWidth="1"/>
    <col min="9987" max="9987" width="8.7109375" style="140" customWidth="1"/>
    <col min="9988" max="9988" width="22.140625" style="140" customWidth="1"/>
    <col min="9989" max="9989" width="19.28515625" style="140" customWidth="1"/>
    <col min="9990" max="9990" width="17.7109375" style="140" customWidth="1"/>
    <col min="9991" max="9991" width="10.85546875" style="140" bestFit="1" customWidth="1"/>
    <col min="9992" max="9992" width="9.85546875" style="140" bestFit="1" customWidth="1"/>
    <col min="9993" max="9993" width="11.85546875" style="140" bestFit="1" customWidth="1"/>
    <col min="9994" max="10240" width="9.140625" style="140"/>
    <col min="10241" max="10241" width="3" style="140" customWidth="1"/>
    <col min="10242" max="10242" width="35.140625" style="140" customWidth="1"/>
    <col min="10243" max="10243" width="8.7109375" style="140" customWidth="1"/>
    <col min="10244" max="10244" width="22.140625" style="140" customWidth="1"/>
    <col min="10245" max="10245" width="19.28515625" style="140" customWidth="1"/>
    <col min="10246" max="10246" width="17.7109375" style="140" customWidth="1"/>
    <col min="10247" max="10247" width="10.85546875" style="140" bestFit="1" customWidth="1"/>
    <col min="10248" max="10248" width="9.85546875" style="140" bestFit="1" customWidth="1"/>
    <col min="10249" max="10249" width="11.85546875" style="140" bestFit="1" customWidth="1"/>
    <col min="10250" max="10496" width="9.140625" style="140"/>
    <col min="10497" max="10497" width="3" style="140" customWidth="1"/>
    <col min="10498" max="10498" width="35.140625" style="140" customWidth="1"/>
    <col min="10499" max="10499" width="8.7109375" style="140" customWidth="1"/>
    <col min="10500" max="10500" width="22.140625" style="140" customWidth="1"/>
    <col min="10501" max="10501" width="19.28515625" style="140" customWidth="1"/>
    <col min="10502" max="10502" width="17.7109375" style="140" customWidth="1"/>
    <col min="10503" max="10503" width="10.85546875" style="140" bestFit="1" customWidth="1"/>
    <col min="10504" max="10504" width="9.85546875" style="140" bestFit="1" customWidth="1"/>
    <col min="10505" max="10505" width="11.85546875" style="140" bestFit="1" customWidth="1"/>
    <col min="10506" max="10752" width="9.140625" style="140"/>
    <col min="10753" max="10753" width="3" style="140" customWidth="1"/>
    <col min="10754" max="10754" width="35.140625" style="140" customWidth="1"/>
    <col min="10755" max="10755" width="8.7109375" style="140" customWidth="1"/>
    <col min="10756" max="10756" width="22.140625" style="140" customWidth="1"/>
    <col min="10757" max="10757" width="19.28515625" style="140" customWidth="1"/>
    <col min="10758" max="10758" width="17.7109375" style="140" customWidth="1"/>
    <col min="10759" max="10759" width="10.85546875" style="140" bestFit="1" customWidth="1"/>
    <col min="10760" max="10760" width="9.85546875" style="140" bestFit="1" customWidth="1"/>
    <col min="10761" max="10761" width="11.85546875" style="140" bestFit="1" customWidth="1"/>
    <col min="10762" max="11008" width="9.140625" style="140"/>
    <col min="11009" max="11009" width="3" style="140" customWidth="1"/>
    <col min="11010" max="11010" width="35.140625" style="140" customWidth="1"/>
    <col min="11011" max="11011" width="8.7109375" style="140" customWidth="1"/>
    <col min="11012" max="11012" width="22.140625" style="140" customWidth="1"/>
    <col min="11013" max="11013" width="19.28515625" style="140" customWidth="1"/>
    <col min="11014" max="11014" width="17.7109375" style="140" customWidth="1"/>
    <col min="11015" max="11015" width="10.85546875" style="140" bestFit="1" customWidth="1"/>
    <col min="11016" max="11016" width="9.85546875" style="140" bestFit="1" customWidth="1"/>
    <col min="11017" max="11017" width="11.85546875" style="140" bestFit="1" customWidth="1"/>
    <col min="11018" max="11264" width="9.140625" style="140"/>
    <col min="11265" max="11265" width="3" style="140" customWidth="1"/>
    <col min="11266" max="11266" width="35.140625" style="140" customWidth="1"/>
    <col min="11267" max="11267" width="8.7109375" style="140" customWidth="1"/>
    <col min="11268" max="11268" width="22.140625" style="140" customWidth="1"/>
    <col min="11269" max="11269" width="19.28515625" style="140" customWidth="1"/>
    <col min="11270" max="11270" width="17.7109375" style="140" customWidth="1"/>
    <col min="11271" max="11271" width="10.85546875" style="140" bestFit="1" customWidth="1"/>
    <col min="11272" max="11272" width="9.85546875" style="140" bestFit="1" customWidth="1"/>
    <col min="11273" max="11273" width="11.85546875" style="140" bestFit="1" customWidth="1"/>
    <col min="11274" max="11520" width="9.140625" style="140"/>
    <col min="11521" max="11521" width="3" style="140" customWidth="1"/>
    <col min="11522" max="11522" width="35.140625" style="140" customWidth="1"/>
    <col min="11523" max="11523" width="8.7109375" style="140" customWidth="1"/>
    <col min="11524" max="11524" width="22.140625" style="140" customWidth="1"/>
    <col min="11525" max="11525" width="19.28515625" style="140" customWidth="1"/>
    <col min="11526" max="11526" width="17.7109375" style="140" customWidth="1"/>
    <col min="11527" max="11527" width="10.85546875" style="140" bestFit="1" customWidth="1"/>
    <col min="11528" max="11528" width="9.85546875" style="140" bestFit="1" customWidth="1"/>
    <col min="11529" max="11529" width="11.85546875" style="140" bestFit="1" customWidth="1"/>
    <col min="11530" max="11776" width="9.140625" style="140"/>
    <col min="11777" max="11777" width="3" style="140" customWidth="1"/>
    <col min="11778" max="11778" width="35.140625" style="140" customWidth="1"/>
    <col min="11779" max="11779" width="8.7109375" style="140" customWidth="1"/>
    <col min="11780" max="11780" width="22.140625" style="140" customWidth="1"/>
    <col min="11781" max="11781" width="19.28515625" style="140" customWidth="1"/>
    <col min="11782" max="11782" width="17.7109375" style="140" customWidth="1"/>
    <col min="11783" max="11783" width="10.85546875" style="140" bestFit="1" customWidth="1"/>
    <col min="11784" max="11784" width="9.85546875" style="140" bestFit="1" customWidth="1"/>
    <col min="11785" max="11785" width="11.85546875" style="140" bestFit="1" customWidth="1"/>
    <col min="11786" max="12032" width="9.140625" style="140"/>
    <col min="12033" max="12033" width="3" style="140" customWidth="1"/>
    <col min="12034" max="12034" width="35.140625" style="140" customWidth="1"/>
    <col min="12035" max="12035" width="8.7109375" style="140" customWidth="1"/>
    <col min="12036" max="12036" width="22.140625" style="140" customWidth="1"/>
    <col min="12037" max="12037" width="19.28515625" style="140" customWidth="1"/>
    <col min="12038" max="12038" width="17.7109375" style="140" customWidth="1"/>
    <col min="12039" max="12039" width="10.85546875" style="140" bestFit="1" customWidth="1"/>
    <col min="12040" max="12040" width="9.85546875" style="140" bestFit="1" customWidth="1"/>
    <col min="12041" max="12041" width="11.85546875" style="140" bestFit="1" customWidth="1"/>
    <col min="12042" max="12288" width="9.140625" style="140"/>
    <col min="12289" max="12289" width="3" style="140" customWidth="1"/>
    <col min="12290" max="12290" width="35.140625" style="140" customWidth="1"/>
    <col min="12291" max="12291" width="8.7109375" style="140" customWidth="1"/>
    <col min="12292" max="12292" width="22.140625" style="140" customWidth="1"/>
    <col min="12293" max="12293" width="19.28515625" style="140" customWidth="1"/>
    <col min="12294" max="12294" width="17.7109375" style="140" customWidth="1"/>
    <col min="12295" max="12295" width="10.85546875" style="140" bestFit="1" customWidth="1"/>
    <col min="12296" max="12296" width="9.85546875" style="140" bestFit="1" customWidth="1"/>
    <col min="12297" max="12297" width="11.85546875" style="140" bestFit="1" customWidth="1"/>
    <col min="12298" max="12544" width="9.140625" style="140"/>
    <col min="12545" max="12545" width="3" style="140" customWidth="1"/>
    <col min="12546" max="12546" width="35.140625" style="140" customWidth="1"/>
    <col min="12547" max="12547" width="8.7109375" style="140" customWidth="1"/>
    <col min="12548" max="12548" width="22.140625" style="140" customWidth="1"/>
    <col min="12549" max="12549" width="19.28515625" style="140" customWidth="1"/>
    <col min="12550" max="12550" width="17.7109375" style="140" customWidth="1"/>
    <col min="12551" max="12551" width="10.85546875" style="140" bestFit="1" customWidth="1"/>
    <col min="12552" max="12552" width="9.85546875" style="140" bestFit="1" customWidth="1"/>
    <col min="12553" max="12553" width="11.85546875" style="140" bestFit="1" customWidth="1"/>
    <col min="12554" max="12800" width="9.140625" style="140"/>
    <col min="12801" max="12801" width="3" style="140" customWidth="1"/>
    <col min="12802" max="12802" width="35.140625" style="140" customWidth="1"/>
    <col min="12803" max="12803" width="8.7109375" style="140" customWidth="1"/>
    <col min="12804" max="12804" width="22.140625" style="140" customWidth="1"/>
    <col min="12805" max="12805" width="19.28515625" style="140" customWidth="1"/>
    <col min="12806" max="12806" width="17.7109375" style="140" customWidth="1"/>
    <col min="12807" max="12807" width="10.85546875" style="140" bestFit="1" customWidth="1"/>
    <col min="12808" max="12808" width="9.85546875" style="140" bestFit="1" customWidth="1"/>
    <col min="12809" max="12809" width="11.85546875" style="140" bestFit="1" customWidth="1"/>
    <col min="12810" max="13056" width="9.140625" style="140"/>
    <col min="13057" max="13057" width="3" style="140" customWidth="1"/>
    <col min="13058" max="13058" width="35.140625" style="140" customWidth="1"/>
    <col min="13059" max="13059" width="8.7109375" style="140" customWidth="1"/>
    <col min="13060" max="13060" width="22.140625" style="140" customWidth="1"/>
    <col min="13061" max="13061" width="19.28515625" style="140" customWidth="1"/>
    <col min="13062" max="13062" width="17.7109375" style="140" customWidth="1"/>
    <col min="13063" max="13063" width="10.85546875" style="140" bestFit="1" customWidth="1"/>
    <col min="13064" max="13064" width="9.85546875" style="140" bestFit="1" customWidth="1"/>
    <col min="13065" max="13065" width="11.85546875" style="140" bestFit="1" customWidth="1"/>
    <col min="13066" max="13312" width="9.140625" style="140"/>
    <col min="13313" max="13313" width="3" style="140" customWidth="1"/>
    <col min="13314" max="13314" width="35.140625" style="140" customWidth="1"/>
    <col min="13315" max="13315" width="8.7109375" style="140" customWidth="1"/>
    <col min="13316" max="13316" width="22.140625" style="140" customWidth="1"/>
    <col min="13317" max="13317" width="19.28515625" style="140" customWidth="1"/>
    <col min="13318" max="13318" width="17.7109375" style="140" customWidth="1"/>
    <col min="13319" max="13319" width="10.85546875" style="140" bestFit="1" customWidth="1"/>
    <col min="13320" max="13320" width="9.85546875" style="140" bestFit="1" customWidth="1"/>
    <col min="13321" max="13321" width="11.85546875" style="140" bestFit="1" customWidth="1"/>
    <col min="13322" max="13568" width="9.140625" style="140"/>
    <col min="13569" max="13569" width="3" style="140" customWidth="1"/>
    <col min="13570" max="13570" width="35.140625" style="140" customWidth="1"/>
    <col min="13571" max="13571" width="8.7109375" style="140" customWidth="1"/>
    <col min="13572" max="13572" width="22.140625" style="140" customWidth="1"/>
    <col min="13573" max="13573" width="19.28515625" style="140" customWidth="1"/>
    <col min="13574" max="13574" width="17.7109375" style="140" customWidth="1"/>
    <col min="13575" max="13575" width="10.85546875" style="140" bestFit="1" customWidth="1"/>
    <col min="13576" max="13576" width="9.85546875" style="140" bestFit="1" customWidth="1"/>
    <col min="13577" max="13577" width="11.85546875" style="140" bestFit="1" customWidth="1"/>
    <col min="13578" max="13824" width="9.140625" style="140"/>
    <col min="13825" max="13825" width="3" style="140" customWidth="1"/>
    <col min="13826" max="13826" width="35.140625" style="140" customWidth="1"/>
    <col min="13827" max="13827" width="8.7109375" style="140" customWidth="1"/>
    <col min="13828" max="13828" width="22.140625" style="140" customWidth="1"/>
    <col min="13829" max="13829" width="19.28515625" style="140" customWidth="1"/>
    <col min="13830" max="13830" width="17.7109375" style="140" customWidth="1"/>
    <col min="13831" max="13831" width="10.85546875" style="140" bestFit="1" customWidth="1"/>
    <col min="13832" max="13832" width="9.85546875" style="140" bestFit="1" customWidth="1"/>
    <col min="13833" max="13833" width="11.85546875" style="140" bestFit="1" customWidth="1"/>
    <col min="13834" max="14080" width="9.140625" style="140"/>
    <col min="14081" max="14081" width="3" style="140" customWidth="1"/>
    <col min="14082" max="14082" width="35.140625" style="140" customWidth="1"/>
    <col min="14083" max="14083" width="8.7109375" style="140" customWidth="1"/>
    <col min="14084" max="14084" width="22.140625" style="140" customWidth="1"/>
    <col min="14085" max="14085" width="19.28515625" style="140" customWidth="1"/>
    <col min="14086" max="14086" width="17.7109375" style="140" customWidth="1"/>
    <col min="14087" max="14087" width="10.85546875" style="140" bestFit="1" customWidth="1"/>
    <col min="14088" max="14088" width="9.85546875" style="140" bestFit="1" customWidth="1"/>
    <col min="14089" max="14089" width="11.85546875" style="140" bestFit="1" customWidth="1"/>
    <col min="14090" max="14336" width="9.140625" style="140"/>
    <col min="14337" max="14337" width="3" style="140" customWidth="1"/>
    <col min="14338" max="14338" width="35.140625" style="140" customWidth="1"/>
    <col min="14339" max="14339" width="8.7109375" style="140" customWidth="1"/>
    <col min="14340" max="14340" width="22.140625" style="140" customWidth="1"/>
    <col min="14341" max="14341" width="19.28515625" style="140" customWidth="1"/>
    <col min="14342" max="14342" width="17.7109375" style="140" customWidth="1"/>
    <col min="14343" max="14343" width="10.85546875" style="140" bestFit="1" customWidth="1"/>
    <col min="14344" max="14344" width="9.85546875" style="140" bestFit="1" customWidth="1"/>
    <col min="14345" max="14345" width="11.85546875" style="140" bestFit="1" customWidth="1"/>
    <col min="14346" max="14592" width="9.140625" style="140"/>
    <col min="14593" max="14593" width="3" style="140" customWidth="1"/>
    <col min="14594" max="14594" width="35.140625" style="140" customWidth="1"/>
    <col min="14595" max="14595" width="8.7109375" style="140" customWidth="1"/>
    <col min="14596" max="14596" width="22.140625" style="140" customWidth="1"/>
    <col min="14597" max="14597" width="19.28515625" style="140" customWidth="1"/>
    <col min="14598" max="14598" width="17.7109375" style="140" customWidth="1"/>
    <col min="14599" max="14599" width="10.85546875" style="140" bestFit="1" customWidth="1"/>
    <col min="14600" max="14600" width="9.85546875" style="140" bestFit="1" customWidth="1"/>
    <col min="14601" max="14601" width="11.85546875" style="140" bestFit="1" customWidth="1"/>
    <col min="14602" max="14848" width="9.140625" style="140"/>
    <col min="14849" max="14849" width="3" style="140" customWidth="1"/>
    <col min="14850" max="14850" width="35.140625" style="140" customWidth="1"/>
    <col min="14851" max="14851" width="8.7109375" style="140" customWidth="1"/>
    <col min="14852" max="14852" width="22.140625" style="140" customWidth="1"/>
    <col min="14853" max="14853" width="19.28515625" style="140" customWidth="1"/>
    <col min="14854" max="14854" width="17.7109375" style="140" customWidth="1"/>
    <col min="14855" max="14855" width="10.85546875" style="140" bestFit="1" customWidth="1"/>
    <col min="14856" max="14856" width="9.85546875" style="140" bestFit="1" customWidth="1"/>
    <col min="14857" max="14857" width="11.85546875" style="140" bestFit="1" customWidth="1"/>
    <col min="14858" max="15104" width="9.140625" style="140"/>
    <col min="15105" max="15105" width="3" style="140" customWidth="1"/>
    <col min="15106" max="15106" width="35.140625" style="140" customWidth="1"/>
    <col min="15107" max="15107" width="8.7109375" style="140" customWidth="1"/>
    <col min="15108" max="15108" width="22.140625" style="140" customWidth="1"/>
    <col min="15109" max="15109" width="19.28515625" style="140" customWidth="1"/>
    <col min="15110" max="15110" width="17.7109375" style="140" customWidth="1"/>
    <col min="15111" max="15111" width="10.85546875" style="140" bestFit="1" customWidth="1"/>
    <col min="15112" max="15112" width="9.85546875" style="140" bestFit="1" customWidth="1"/>
    <col min="15113" max="15113" width="11.85546875" style="140" bestFit="1" customWidth="1"/>
    <col min="15114" max="15360" width="9.140625" style="140"/>
    <col min="15361" max="15361" width="3" style="140" customWidth="1"/>
    <col min="15362" max="15362" width="35.140625" style="140" customWidth="1"/>
    <col min="15363" max="15363" width="8.7109375" style="140" customWidth="1"/>
    <col min="15364" max="15364" width="22.140625" style="140" customWidth="1"/>
    <col min="15365" max="15365" width="19.28515625" style="140" customWidth="1"/>
    <col min="15366" max="15366" width="17.7109375" style="140" customWidth="1"/>
    <col min="15367" max="15367" width="10.85546875" style="140" bestFit="1" customWidth="1"/>
    <col min="15368" max="15368" width="9.85546875" style="140" bestFit="1" customWidth="1"/>
    <col min="15369" max="15369" width="11.85546875" style="140" bestFit="1" customWidth="1"/>
    <col min="15370" max="15616" width="9.140625" style="140"/>
    <col min="15617" max="15617" width="3" style="140" customWidth="1"/>
    <col min="15618" max="15618" width="35.140625" style="140" customWidth="1"/>
    <col min="15619" max="15619" width="8.7109375" style="140" customWidth="1"/>
    <col min="15620" max="15620" width="22.140625" style="140" customWidth="1"/>
    <col min="15621" max="15621" width="19.28515625" style="140" customWidth="1"/>
    <col min="15622" max="15622" width="17.7109375" style="140" customWidth="1"/>
    <col min="15623" max="15623" width="10.85546875" style="140" bestFit="1" customWidth="1"/>
    <col min="15624" max="15624" width="9.85546875" style="140" bestFit="1" customWidth="1"/>
    <col min="15625" max="15625" width="11.85546875" style="140" bestFit="1" customWidth="1"/>
    <col min="15626" max="15872" width="9.140625" style="140"/>
    <col min="15873" max="15873" width="3" style="140" customWidth="1"/>
    <col min="15874" max="15874" width="35.140625" style="140" customWidth="1"/>
    <col min="15875" max="15875" width="8.7109375" style="140" customWidth="1"/>
    <col min="15876" max="15876" width="22.140625" style="140" customWidth="1"/>
    <col min="15877" max="15877" width="19.28515625" style="140" customWidth="1"/>
    <col min="15878" max="15878" width="17.7109375" style="140" customWidth="1"/>
    <col min="15879" max="15879" width="10.85546875" style="140" bestFit="1" customWidth="1"/>
    <col min="15880" max="15880" width="9.85546875" style="140" bestFit="1" customWidth="1"/>
    <col min="15881" max="15881" width="11.85546875" style="140" bestFit="1" customWidth="1"/>
    <col min="15882" max="16128" width="9.140625" style="140"/>
    <col min="16129" max="16129" width="3" style="140" customWidth="1"/>
    <col min="16130" max="16130" width="35.140625" style="140" customWidth="1"/>
    <col min="16131" max="16131" width="8.7109375" style="140" customWidth="1"/>
    <col min="16132" max="16132" width="22.140625" style="140" customWidth="1"/>
    <col min="16133" max="16133" width="19.28515625" style="140" customWidth="1"/>
    <col min="16134" max="16134" width="17.7109375" style="140" customWidth="1"/>
    <col min="16135" max="16135" width="10.85546875" style="140" bestFit="1" customWidth="1"/>
    <col min="16136" max="16136" width="9.85546875" style="140" bestFit="1" customWidth="1"/>
    <col min="16137" max="16137" width="11.85546875" style="140" bestFit="1" customWidth="1"/>
    <col min="16138" max="16384" width="9.140625" style="140"/>
  </cols>
  <sheetData>
    <row r="1" spans="1:9" ht="18" customHeight="1">
      <c r="B1" s="330" t="s">
        <v>0</v>
      </c>
      <c r="C1" s="330"/>
      <c r="D1" s="330"/>
      <c r="E1" s="330"/>
      <c r="F1" s="151"/>
      <c r="H1" s="152"/>
      <c r="I1" s="152"/>
    </row>
    <row r="2" spans="1:9" ht="18" customHeight="1">
      <c r="B2" s="330" t="s">
        <v>330</v>
      </c>
      <c r="C2" s="330"/>
      <c r="D2" s="330"/>
      <c r="E2" s="330"/>
      <c r="F2" s="330"/>
      <c r="H2" s="152"/>
      <c r="I2" s="152"/>
    </row>
    <row r="3" spans="1:9" ht="18" customHeight="1">
      <c r="B3" s="150" t="s">
        <v>331</v>
      </c>
      <c r="C3" s="153"/>
      <c r="D3" s="154"/>
      <c r="E3" s="151"/>
      <c r="F3" s="151"/>
      <c r="H3" s="152"/>
      <c r="I3" s="152"/>
    </row>
    <row r="4" spans="1:9" ht="18" customHeight="1">
      <c r="B4" s="150"/>
      <c r="C4" s="153"/>
      <c r="D4" s="154"/>
      <c r="E4" s="151"/>
      <c r="F4" s="151"/>
      <c r="H4" s="152"/>
      <c r="I4" s="152"/>
    </row>
    <row r="5" spans="1:9" ht="18" customHeight="1">
      <c r="B5" s="150"/>
      <c r="C5" s="153"/>
      <c r="D5" s="154"/>
      <c r="E5" s="151"/>
      <c r="F5" s="151"/>
      <c r="H5" s="152"/>
      <c r="I5" s="152"/>
    </row>
    <row r="6" spans="1:9">
      <c r="A6" s="112"/>
      <c r="B6" s="112"/>
      <c r="D6" s="155"/>
      <c r="E6" s="156"/>
      <c r="F6" s="156"/>
    </row>
    <row r="7" spans="1:9" ht="18.75">
      <c r="A7" s="112"/>
      <c r="B7" s="157" t="s">
        <v>332</v>
      </c>
      <c r="C7" s="158"/>
      <c r="D7" s="159"/>
      <c r="E7" s="160"/>
      <c r="F7" s="161"/>
    </row>
    <row r="8" spans="1:9" ht="31.5">
      <c r="A8" s="112"/>
      <c r="B8" s="162" t="s">
        <v>41</v>
      </c>
      <c r="C8" s="163" t="s">
        <v>20</v>
      </c>
      <c r="D8" s="164" t="s">
        <v>333</v>
      </c>
      <c r="E8" s="165" t="s">
        <v>334</v>
      </c>
      <c r="F8" s="165" t="s">
        <v>335</v>
      </c>
    </row>
    <row r="9" spans="1:9">
      <c r="A9" s="112"/>
      <c r="B9" s="331" t="s">
        <v>29</v>
      </c>
      <c r="C9" s="332"/>
      <c r="D9" s="332"/>
      <c r="E9" s="332"/>
      <c r="F9" s="333"/>
    </row>
    <row r="10" spans="1:9" ht="17.100000000000001" customHeight="1">
      <c r="A10" s="166"/>
      <c r="B10" s="167" t="s">
        <v>336</v>
      </c>
      <c r="C10" s="167" t="s">
        <v>100</v>
      </c>
      <c r="D10" s="168">
        <v>19</v>
      </c>
      <c r="E10" s="167">
        <v>22320499</v>
      </c>
      <c r="F10" s="167">
        <v>43124973.049999997</v>
      </c>
    </row>
    <row r="11" spans="1:9">
      <c r="A11" s="166"/>
      <c r="B11" s="169" t="s">
        <v>337</v>
      </c>
      <c r="C11" s="170"/>
      <c r="D11" s="168">
        <f>SUM(D10)</f>
        <v>19</v>
      </c>
      <c r="E11" s="167">
        <f>SUM(E10)</f>
        <v>22320499</v>
      </c>
      <c r="F11" s="167">
        <f>SUM(F10)</f>
        <v>43124973.049999997</v>
      </c>
    </row>
    <row r="12" spans="1:9">
      <c r="A12" s="166"/>
      <c r="B12" s="325" t="s">
        <v>338</v>
      </c>
      <c r="C12" s="326"/>
      <c r="D12" s="326"/>
      <c r="E12" s="326"/>
      <c r="F12" s="327"/>
    </row>
    <row r="13" spans="1:9">
      <c r="A13" s="166"/>
      <c r="B13" s="167" t="s">
        <v>339</v>
      </c>
      <c r="C13" s="169" t="s">
        <v>166</v>
      </c>
      <c r="D13" s="168">
        <v>1</v>
      </c>
      <c r="E13" s="167">
        <v>100000</v>
      </c>
      <c r="F13" s="167">
        <v>190000</v>
      </c>
    </row>
    <row r="14" spans="1:9">
      <c r="A14" s="166"/>
      <c r="B14" s="169" t="s">
        <v>340</v>
      </c>
      <c r="C14" s="170"/>
      <c r="D14" s="168">
        <f>SUM(D13)</f>
        <v>1</v>
      </c>
      <c r="E14" s="167">
        <f>SUM(E13)</f>
        <v>100000</v>
      </c>
      <c r="F14" s="167">
        <f>SUM(F13)</f>
        <v>190000</v>
      </c>
    </row>
    <row r="15" spans="1:9">
      <c r="A15" s="166"/>
      <c r="B15" s="328" t="s">
        <v>40</v>
      </c>
      <c r="C15" s="329"/>
      <c r="D15" s="168">
        <f>D11+D14</f>
        <v>20</v>
      </c>
      <c r="E15" s="168">
        <f>E11+E14</f>
        <v>22420499</v>
      </c>
      <c r="F15" s="168">
        <f>F11+F14</f>
        <v>43314973.049999997</v>
      </c>
    </row>
    <row r="16" spans="1:9">
      <c r="A16" s="171"/>
      <c r="B16" s="171"/>
      <c r="C16" s="166"/>
    </row>
    <row r="17" spans="1:6">
      <c r="A17" s="171"/>
      <c r="B17" s="171"/>
      <c r="C17" s="166"/>
    </row>
    <row r="18" spans="1:6" ht="21">
      <c r="A18" s="171"/>
      <c r="B18" s="334" t="s">
        <v>341</v>
      </c>
      <c r="C18" s="334"/>
      <c r="D18" s="334"/>
      <c r="E18" s="334"/>
      <c r="F18" s="334"/>
    </row>
    <row r="19" spans="1:6">
      <c r="A19" s="171"/>
      <c r="B19" s="172" t="s">
        <v>41</v>
      </c>
      <c r="C19" s="173" t="s">
        <v>20</v>
      </c>
      <c r="D19" s="174" t="s">
        <v>333</v>
      </c>
      <c r="E19" s="175" t="s">
        <v>334</v>
      </c>
      <c r="F19" s="175" t="s">
        <v>335</v>
      </c>
    </row>
    <row r="20" spans="1:6" ht="17.100000000000001" customHeight="1">
      <c r="A20" s="166"/>
      <c r="B20" s="325" t="s">
        <v>338</v>
      </c>
      <c r="C20" s="326"/>
      <c r="D20" s="326"/>
      <c r="E20" s="326"/>
      <c r="F20" s="327"/>
    </row>
    <row r="21" spans="1:6" ht="17.100000000000001" customHeight="1">
      <c r="A21" s="112"/>
      <c r="B21" s="167" t="s">
        <v>342</v>
      </c>
      <c r="C21" s="169" t="s">
        <v>229</v>
      </c>
      <c r="D21" s="168">
        <v>1</v>
      </c>
      <c r="E21" s="176">
        <v>5522</v>
      </c>
      <c r="F21" s="176">
        <v>9939.6</v>
      </c>
    </row>
    <row r="22" spans="1:6" ht="17.100000000000001" customHeight="1">
      <c r="A22" s="166"/>
      <c r="B22" s="328" t="s">
        <v>340</v>
      </c>
      <c r="C22" s="329"/>
      <c r="D22" s="168">
        <f>SUM(D21)</f>
        <v>1</v>
      </c>
      <c r="E22" s="167">
        <f>SUM(E21)</f>
        <v>5522</v>
      </c>
      <c r="F22" s="167">
        <f>SUM(F21)</f>
        <v>9939.6</v>
      </c>
    </row>
    <row r="23" spans="1:6">
      <c r="A23" s="171"/>
      <c r="B23" s="328" t="s">
        <v>40</v>
      </c>
      <c r="C23" s="329"/>
      <c r="D23" s="168">
        <f>D22</f>
        <v>1</v>
      </c>
      <c r="E23" s="168">
        <f>E22</f>
        <v>5522</v>
      </c>
      <c r="F23" s="168">
        <f>F22</f>
        <v>9939.6</v>
      </c>
    </row>
    <row r="24" spans="1:6">
      <c r="A24" s="171"/>
      <c r="B24" s="171"/>
      <c r="C24" s="166"/>
    </row>
    <row r="25" spans="1:6">
      <c r="A25" s="171"/>
      <c r="B25" s="171"/>
      <c r="C25" s="166"/>
    </row>
    <row r="26" spans="1:6">
      <c r="A26" s="171"/>
      <c r="B26" s="171"/>
      <c r="C26" s="166"/>
    </row>
    <row r="27" spans="1:6">
      <c r="A27" s="171"/>
      <c r="B27" s="171"/>
      <c r="C27" s="166"/>
    </row>
    <row r="28" spans="1:6">
      <c r="A28" s="171"/>
      <c r="B28" s="171"/>
      <c r="C28" s="166"/>
    </row>
    <row r="29" spans="1:6">
      <c r="A29" s="171"/>
      <c r="B29" s="171"/>
      <c r="C29" s="166"/>
    </row>
    <row r="30" spans="1:6">
      <c r="A30" s="171"/>
      <c r="B30" s="171"/>
      <c r="C30" s="166"/>
    </row>
    <row r="31" spans="1:6">
      <c r="A31" s="171"/>
      <c r="B31" s="171"/>
      <c r="C31" s="166"/>
    </row>
    <row r="32" spans="1:6">
      <c r="A32" s="171"/>
      <c r="B32" s="171"/>
      <c r="C32" s="166"/>
    </row>
    <row r="33" spans="1:3">
      <c r="A33" s="171"/>
      <c r="B33" s="171"/>
      <c r="C33" s="166"/>
    </row>
    <row r="34" spans="1:3">
      <c r="A34" s="171"/>
      <c r="B34" s="171"/>
      <c r="C34" s="166"/>
    </row>
    <row r="35" spans="1:3">
      <c r="A35" s="171"/>
      <c r="B35" s="171"/>
      <c r="C35" s="166"/>
    </row>
    <row r="36" spans="1:3">
      <c r="A36" s="171"/>
      <c r="B36" s="171"/>
      <c r="C36" s="166"/>
    </row>
    <row r="37" spans="1:3">
      <c r="A37" s="171"/>
      <c r="B37" s="171"/>
      <c r="C37" s="166"/>
    </row>
    <row r="38" spans="1:3">
      <c r="A38" s="171"/>
      <c r="B38" s="171"/>
      <c r="C38" s="166"/>
    </row>
    <row r="39" spans="1:3">
      <c r="A39" s="171"/>
      <c r="B39" s="171"/>
      <c r="C39" s="166"/>
    </row>
    <row r="40" spans="1:3">
      <c r="A40" s="171"/>
      <c r="B40" s="171"/>
      <c r="C40" s="166"/>
    </row>
    <row r="41" spans="1:3">
      <c r="A41" s="171"/>
      <c r="B41" s="171"/>
      <c r="C41" s="166"/>
    </row>
    <row r="42" spans="1:3">
      <c r="A42" s="171"/>
      <c r="B42" s="171"/>
      <c r="C42" s="166"/>
    </row>
    <row r="43" spans="1:3">
      <c r="A43" s="171"/>
      <c r="B43" s="171"/>
      <c r="C43" s="166"/>
    </row>
    <row r="44" spans="1:3">
      <c r="A44" s="171"/>
      <c r="B44" s="171"/>
      <c r="C44" s="166"/>
    </row>
    <row r="45" spans="1:3">
      <c r="A45" s="171"/>
      <c r="B45" s="171"/>
      <c r="C45" s="166"/>
    </row>
    <row r="46" spans="1:3">
      <c r="A46" s="171"/>
      <c r="B46" s="171"/>
      <c r="C46" s="166"/>
    </row>
    <row r="47" spans="1:3">
      <c r="A47" s="171"/>
      <c r="B47" s="171"/>
      <c r="C47" s="166"/>
    </row>
    <row r="48" spans="1:3">
      <c r="A48" s="171"/>
      <c r="B48" s="171"/>
      <c r="C48" s="166"/>
    </row>
    <row r="49" spans="1:3">
      <c r="A49" s="171"/>
      <c r="B49" s="171"/>
      <c r="C49" s="166"/>
    </row>
    <row r="50" spans="1:3">
      <c r="A50" s="171"/>
      <c r="B50" s="171"/>
      <c r="C50" s="166"/>
    </row>
    <row r="51" spans="1:3">
      <c r="A51" s="171"/>
      <c r="B51" s="171"/>
      <c r="C51" s="166"/>
    </row>
    <row r="52" spans="1:3">
      <c r="A52" s="171"/>
      <c r="B52" s="171"/>
      <c r="C52" s="166"/>
    </row>
    <row r="53" spans="1:3">
      <c r="A53" s="171"/>
      <c r="B53" s="171"/>
      <c r="C53" s="166"/>
    </row>
    <row r="54" spans="1:3">
      <c r="A54" s="171"/>
      <c r="B54" s="171"/>
      <c r="C54" s="166"/>
    </row>
    <row r="55" spans="1:3">
      <c r="A55" s="171"/>
      <c r="B55" s="171"/>
      <c r="C55" s="166"/>
    </row>
    <row r="56" spans="1:3">
      <c r="A56" s="171"/>
      <c r="B56" s="171"/>
      <c r="C56" s="166"/>
    </row>
    <row r="57" spans="1:3">
      <c r="A57" s="171"/>
      <c r="B57" s="171"/>
      <c r="C57" s="166"/>
    </row>
    <row r="58" spans="1:3">
      <c r="A58" s="171"/>
      <c r="B58" s="171"/>
      <c r="C58" s="166"/>
    </row>
    <row r="59" spans="1:3">
      <c r="A59" s="171"/>
      <c r="B59" s="171"/>
      <c r="C59" s="166"/>
    </row>
    <row r="60" spans="1:3">
      <c r="A60" s="171"/>
      <c r="B60" s="171"/>
      <c r="C60" s="166"/>
    </row>
    <row r="61" spans="1:3">
      <c r="A61" s="171"/>
      <c r="B61" s="171"/>
      <c r="C61" s="166"/>
    </row>
    <row r="62" spans="1:3">
      <c r="A62" s="171"/>
      <c r="B62" s="171"/>
      <c r="C62" s="166"/>
    </row>
    <row r="63" spans="1:3">
      <c r="A63" s="171"/>
      <c r="B63" s="171"/>
      <c r="C63" s="166"/>
    </row>
    <row r="64" spans="1:3">
      <c r="A64" s="171"/>
      <c r="B64" s="171"/>
      <c r="C64" s="166"/>
    </row>
    <row r="65" spans="1:3">
      <c r="A65" s="171"/>
      <c r="B65" s="171"/>
      <c r="C65" s="166"/>
    </row>
    <row r="66" spans="1:3">
      <c r="A66" s="171"/>
      <c r="B66" s="171"/>
      <c r="C66" s="166"/>
    </row>
    <row r="67" spans="1:3">
      <c r="A67" s="171"/>
      <c r="B67" s="171"/>
      <c r="C67" s="166"/>
    </row>
    <row r="68" spans="1:3">
      <c r="A68" s="171"/>
      <c r="B68" s="171"/>
      <c r="C68" s="166"/>
    </row>
    <row r="69" spans="1:3">
      <c r="A69" s="171"/>
      <c r="B69" s="171"/>
      <c r="C69" s="166"/>
    </row>
    <row r="70" spans="1:3">
      <c r="A70" s="171"/>
      <c r="B70" s="171"/>
      <c r="C70" s="166"/>
    </row>
    <row r="71" spans="1:3">
      <c r="A71" s="171"/>
      <c r="B71" s="171"/>
      <c r="C71" s="166"/>
    </row>
    <row r="72" spans="1:3">
      <c r="A72" s="171"/>
      <c r="B72" s="171"/>
      <c r="C72" s="166"/>
    </row>
    <row r="73" spans="1:3">
      <c r="A73" s="171"/>
      <c r="B73" s="171"/>
      <c r="C73" s="166"/>
    </row>
    <row r="74" spans="1:3">
      <c r="A74" s="171"/>
      <c r="B74" s="171"/>
      <c r="C74" s="166"/>
    </row>
  </sheetData>
  <mergeCells count="9">
    <mergeCell ref="B20:F20"/>
    <mergeCell ref="B22:C22"/>
    <mergeCell ref="B23:C23"/>
    <mergeCell ref="B1:E1"/>
    <mergeCell ref="B2:F2"/>
    <mergeCell ref="B9:F9"/>
    <mergeCell ref="B12:F12"/>
    <mergeCell ref="B15:C15"/>
    <mergeCell ref="B18:F18"/>
  </mergeCells>
  <pageMargins left="0.7" right="0" top="0.75" bottom="0" header="0.3" footer="0.3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335" t="s">
        <v>0</v>
      </c>
      <c r="C1" s="335"/>
      <c r="D1" s="6"/>
      <c r="E1" s="6"/>
      <c r="F1" s="6"/>
    </row>
    <row r="2" spans="1:6" ht="27.95" customHeight="1">
      <c r="A2" s="5"/>
      <c r="B2" s="336" t="s">
        <v>325</v>
      </c>
      <c r="C2" s="336"/>
      <c r="D2" s="336"/>
      <c r="E2" s="336"/>
      <c r="F2" s="336"/>
    </row>
    <row r="3" spans="1:6" ht="42.75" customHeight="1">
      <c r="B3" s="311" t="s">
        <v>47</v>
      </c>
      <c r="C3" s="312"/>
      <c r="D3" s="312"/>
      <c r="E3" s="312"/>
      <c r="F3" s="312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92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91</v>
      </c>
      <c r="C6" s="16" t="s">
        <v>52</v>
      </c>
      <c r="D6" s="19" t="s">
        <v>56</v>
      </c>
      <c r="E6" s="18">
        <v>1001095</v>
      </c>
      <c r="F6" s="20" t="s">
        <v>55</v>
      </c>
    </row>
    <row r="7" spans="1:6" ht="20.100000000000001" customHeight="1">
      <c r="B7" s="15" t="s">
        <v>91</v>
      </c>
      <c r="C7" s="16" t="s">
        <v>57</v>
      </c>
      <c r="D7" s="19" t="s">
        <v>58</v>
      </c>
      <c r="E7" s="18" t="s">
        <v>55</v>
      </c>
      <c r="F7" s="20" t="s">
        <v>55</v>
      </c>
    </row>
    <row r="8" spans="1:6" ht="20.100000000000001" customHeight="1">
      <c r="B8" s="15" t="s">
        <v>95</v>
      </c>
      <c r="C8" s="21" t="s">
        <v>59</v>
      </c>
      <c r="D8" s="19" t="s">
        <v>60</v>
      </c>
      <c r="E8" s="18" t="s">
        <v>55</v>
      </c>
      <c r="F8" s="20" t="s">
        <v>55</v>
      </c>
    </row>
    <row r="9" spans="1:6" ht="20.100000000000001" customHeight="1">
      <c r="B9" s="15" t="s">
        <v>91</v>
      </c>
      <c r="C9" s="21" t="s">
        <v>59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94</v>
      </c>
      <c r="C10" s="16" t="s">
        <v>52</v>
      </c>
      <c r="D10" s="19" t="s">
        <v>97</v>
      </c>
      <c r="E10" s="18" t="s">
        <v>55</v>
      </c>
      <c r="F10" s="20" t="s">
        <v>55</v>
      </c>
    </row>
    <row r="11" spans="1:6" ht="20.100000000000001" customHeight="1">
      <c r="B11" s="15" t="s">
        <v>93</v>
      </c>
      <c r="C11" s="16" t="s">
        <v>52</v>
      </c>
      <c r="D11" s="19" t="s">
        <v>98</v>
      </c>
      <c r="E11" s="18" t="s">
        <v>55</v>
      </c>
      <c r="F11" s="20" t="s">
        <v>55</v>
      </c>
    </row>
    <row r="12" spans="1:6" ht="20.100000000000001" customHeight="1">
      <c r="B12" s="15" t="s">
        <v>94</v>
      </c>
      <c r="C12" s="16" t="s">
        <v>57</v>
      </c>
      <c r="D12" s="19" t="s">
        <v>178</v>
      </c>
      <c r="E12" s="18">
        <v>509883</v>
      </c>
      <c r="F12" s="20" t="s">
        <v>55</v>
      </c>
    </row>
    <row r="13" spans="1:6" ht="20.100000000000001" customHeight="1">
      <c r="B13" s="15" t="s">
        <v>93</v>
      </c>
      <c r="C13" s="16" t="s">
        <v>57</v>
      </c>
      <c r="D13" s="19" t="s">
        <v>96</v>
      </c>
      <c r="E13" s="18">
        <v>1026082</v>
      </c>
      <c r="F13" s="20" t="s">
        <v>55</v>
      </c>
    </row>
    <row r="14" spans="1:6" ht="20.100000000000001" customHeight="1">
      <c r="B14" s="15" t="s">
        <v>94</v>
      </c>
      <c r="C14" s="21" t="s">
        <v>59</v>
      </c>
      <c r="D14" s="19" t="s">
        <v>179</v>
      </c>
      <c r="E14" s="18" t="s">
        <v>55</v>
      </c>
      <c r="F14" s="20" t="s">
        <v>55</v>
      </c>
    </row>
    <row r="15" spans="1:6" ht="20.100000000000001" customHeight="1">
      <c r="B15" s="15" t="s">
        <v>93</v>
      </c>
      <c r="C15" s="21" t="s">
        <v>59</v>
      </c>
      <c r="D15" s="19" t="s">
        <v>180</v>
      </c>
      <c r="E15" s="18" t="s">
        <v>55</v>
      </c>
      <c r="F15" s="20" t="s">
        <v>55</v>
      </c>
    </row>
    <row r="16" spans="1:6" ht="20.100000000000001" customHeight="1">
      <c r="B16" s="15" t="s">
        <v>205</v>
      </c>
      <c r="C16" s="21" t="s">
        <v>52</v>
      </c>
      <c r="D16" s="19" t="s">
        <v>207</v>
      </c>
      <c r="E16" s="18" t="s">
        <v>55</v>
      </c>
      <c r="F16" s="20" t="s">
        <v>55</v>
      </c>
    </row>
    <row r="17" spans="2:6" ht="20.100000000000001" customHeight="1">
      <c r="B17" s="15" t="s">
        <v>206</v>
      </c>
      <c r="C17" s="21" t="s">
        <v>57</v>
      </c>
      <c r="D17" s="19" t="s">
        <v>208</v>
      </c>
      <c r="E17" s="18" t="s">
        <v>55</v>
      </c>
      <c r="F17" s="20" t="s">
        <v>55</v>
      </c>
    </row>
    <row r="18" spans="2:6" ht="20.100000000000001" customHeight="1">
      <c r="B18" s="15" t="s">
        <v>205</v>
      </c>
      <c r="C18" s="21" t="s">
        <v>57</v>
      </c>
      <c r="D18" s="19" t="s">
        <v>209</v>
      </c>
      <c r="E18" s="18" t="s">
        <v>55</v>
      </c>
      <c r="F18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110" customWidth="1"/>
    <col min="3" max="3" width="89.7109375" style="2" customWidth="1"/>
    <col min="4" max="16384" width="9" style="2"/>
  </cols>
  <sheetData>
    <row r="1" spans="1:3" ht="27.95" customHeight="1">
      <c r="A1" s="337" t="s">
        <v>62</v>
      </c>
      <c r="B1" s="337"/>
      <c r="C1" s="337"/>
    </row>
    <row r="2" spans="1:3" ht="34.5" customHeight="1">
      <c r="A2" s="1" t="s">
        <v>63</v>
      </c>
      <c r="B2" s="11" t="s">
        <v>64</v>
      </c>
      <c r="C2" s="12" t="s">
        <v>65</v>
      </c>
    </row>
    <row r="3" spans="1:3" ht="34.5" customHeight="1">
      <c r="A3" s="13" t="s">
        <v>66</v>
      </c>
      <c r="B3" s="11">
        <v>45515</v>
      </c>
      <c r="C3" s="12" t="s">
        <v>67</v>
      </c>
    </row>
    <row r="4" spans="1:3" ht="34.5" customHeight="1">
      <c r="A4" s="13" t="s">
        <v>68</v>
      </c>
      <c r="B4" s="11">
        <v>45530</v>
      </c>
      <c r="C4" s="12" t="s">
        <v>69</v>
      </c>
    </row>
    <row r="5" spans="1:3" ht="34.5" customHeight="1">
      <c r="A5" s="13" t="s">
        <v>70</v>
      </c>
      <c r="B5" s="11">
        <v>45530</v>
      </c>
      <c r="C5" s="12" t="s">
        <v>71</v>
      </c>
    </row>
    <row r="6" spans="1:3" ht="34.5" customHeight="1">
      <c r="A6" s="1" t="s">
        <v>72</v>
      </c>
      <c r="B6" s="11">
        <v>45530</v>
      </c>
      <c r="C6" s="12" t="s">
        <v>73</v>
      </c>
    </row>
    <row r="7" spans="1:3" ht="34.5" customHeight="1">
      <c r="A7" s="1" t="s">
        <v>74</v>
      </c>
      <c r="B7" s="11">
        <v>45560</v>
      </c>
      <c r="C7" s="12" t="s">
        <v>75</v>
      </c>
    </row>
    <row r="8" spans="1:3" ht="25.5" customHeight="1">
      <c r="A8" s="1" t="s">
        <v>174</v>
      </c>
      <c r="B8" s="11" t="s">
        <v>173</v>
      </c>
      <c r="C8" s="12" t="s">
        <v>175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2025-12-07T10:49:36Z</cp:lastPrinted>
  <dcterms:created xsi:type="dcterms:W3CDTF">2024-09-12T06:50:39Z</dcterms:created>
  <dcterms:modified xsi:type="dcterms:W3CDTF">2025-12-07T10:50:02Z</dcterms:modified>
</cp:coreProperties>
</file>